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9240" tabRatio="948"/>
  </bookViews>
  <sheets>
    <sheet name="226 07 01 019 01 PPTO 2019" sheetId="194" r:id="rId1"/>
    <sheet name="226 07 02 019 03 PPTO 2019" sheetId="197" r:id="rId2"/>
    <sheet name="226 07 03 019 04 PPTO 2019" sheetId="200" r:id="rId3"/>
    <sheet name="226 07 04 019 09 PPTO 2019" sheetId="203" r:id="rId4"/>
    <sheet name="226 07 05 019 06 PPTO 2019" sheetId="206" r:id="rId5"/>
    <sheet name="226 07 07 019 12 PPTO 2019" sheetId="218" r:id="rId6"/>
    <sheet name="226 07 08 019 07 PPTO 2019" sheetId="215" r:id="rId7"/>
    <sheet name="226 07 09 011 01 PPTO 2019" sheetId="212" r:id="rId8"/>
    <sheet name="Hoja1" sheetId="219" state="hidden" r:id="rId9"/>
  </sheets>
  <calcPr calcId="145621"/>
</workbook>
</file>

<file path=xl/calcChain.xml><?xml version="1.0" encoding="utf-8"?>
<calcChain xmlns="http://schemas.openxmlformats.org/spreadsheetml/2006/main">
  <c r="G21" i="212" l="1"/>
  <c r="G22" i="212"/>
  <c r="G20" i="212"/>
  <c r="G21" i="215"/>
  <c r="G22" i="215"/>
  <c r="G23" i="215"/>
  <c r="G24" i="215"/>
  <c r="G25" i="215"/>
  <c r="G26" i="215"/>
  <c r="G27" i="215"/>
  <c r="G20" i="215"/>
  <c r="G21" i="218"/>
  <c r="G22" i="218"/>
  <c r="G23" i="218"/>
  <c r="G24" i="218"/>
  <c r="G20" i="218"/>
  <c r="G21" i="206"/>
  <c r="G22" i="206"/>
  <c r="G23" i="206"/>
  <c r="G24" i="206"/>
  <c r="G20" i="206"/>
  <c r="G21" i="203"/>
  <c r="G20" i="203"/>
  <c r="G21" i="200"/>
  <c r="G22" i="200"/>
  <c r="G23" i="200"/>
  <c r="G24" i="200"/>
  <c r="G25" i="200"/>
  <c r="G20" i="200"/>
  <c r="G21" i="197"/>
  <c r="G22" i="197"/>
  <c r="G23" i="197"/>
  <c r="G24" i="197"/>
  <c r="G25" i="197"/>
  <c r="G26" i="197"/>
  <c r="G20" i="197"/>
  <c r="G21" i="194"/>
  <c r="G22" i="194"/>
  <c r="G23" i="194"/>
  <c r="G24" i="194"/>
  <c r="G20" i="194"/>
  <c r="I22" i="200" l="1"/>
  <c r="I20" i="194" l="1"/>
  <c r="I21" i="194"/>
  <c r="S26" i="215" l="1"/>
  <c r="R26" i="215"/>
  <c r="I26" i="215"/>
  <c r="H26" i="215"/>
  <c r="F26" i="215"/>
  <c r="T26" i="215" l="1"/>
  <c r="F25" i="200"/>
  <c r="H21" i="212" l="1"/>
  <c r="I21" i="212"/>
  <c r="H22" i="212"/>
  <c r="I22" i="212"/>
  <c r="H23" i="212"/>
  <c r="I23" i="212"/>
  <c r="H24" i="212"/>
  <c r="I24" i="212"/>
  <c r="I20" i="212"/>
  <c r="H21" i="215"/>
  <c r="I21" i="215"/>
  <c r="H22" i="215"/>
  <c r="I22" i="215"/>
  <c r="H23" i="215"/>
  <c r="I23" i="215"/>
  <c r="H24" i="215"/>
  <c r="I24" i="215"/>
  <c r="H25" i="215"/>
  <c r="I25" i="215"/>
  <c r="H27" i="215"/>
  <c r="I27" i="215"/>
  <c r="I20" i="215"/>
  <c r="H25" i="218"/>
  <c r="I25" i="218"/>
  <c r="H21" i="218"/>
  <c r="I21" i="218"/>
  <c r="H22" i="218"/>
  <c r="I22" i="218"/>
  <c r="H23" i="218"/>
  <c r="I23" i="218"/>
  <c r="H24" i="218"/>
  <c r="I24" i="218"/>
  <c r="I20" i="218"/>
  <c r="H20" i="218"/>
  <c r="H21" i="206"/>
  <c r="I21" i="206"/>
  <c r="H22" i="206"/>
  <c r="I22" i="206"/>
  <c r="H23" i="206"/>
  <c r="I23" i="206"/>
  <c r="H24" i="206"/>
  <c r="I24" i="206"/>
  <c r="H25" i="206"/>
  <c r="I25" i="206"/>
  <c r="H26" i="206"/>
  <c r="I26" i="206"/>
  <c r="I20" i="206"/>
  <c r="H20" i="206"/>
  <c r="H21" i="203"/>
  <c r="I21" i="203"/>
  <c r="H22" i="203"/>
  <c r="I22" i="203"/>
  <c r="H23" i="203"/>
  <c r="I23" i="203"/>
  <c r="I20" i="203"/>
  <c r="H20" i="203"/>
  <c r="H21" i="200"/>
  <c r="I21" i="200"/>
  <c r="H22" i="200"/>
  <c r="H23" i="200"/>
  <c r="I23" i="200"/>
  <c r="H24" i="200"/>
  <c r="I24" i="200"/>
  <c r="H25" i="200"/>
  <c r="I25" i="200"/>
  <c r="H26" i="200"/>
  <c r="I26" i="200"/>
  <c r="I20" i="200"/>
  <c r="H20" i="200"/>
  <c r="H21" i="197"/>
  <c r="I21" i="197"/>
  <c r="H22" i="197"/>
  <c r="I22" i="197"/>
  <c r="H23" i="197"/>
  <c r="I23" i="197"/>
  <c r="H24" i="197"/>
  <c r="I24" i="197"/>
  <c r="H25" i="197"/>
  <c r="I25" i="197"/>
  <c r="H26" i="197"/>
  <c r="I26" i="197"/>
  <c r="H27" i="197"/>
  <c r="I27" i="197"/>
  <c r="I20" i="197"/>
  <c r="H20" i="197"/>
  <c r="H21" i="194"/>
  <c r="H22" i="194"/>
  <c r="I22" i="194"/>
  <c r="H23" i="194"/>
  <c r="I23" i="194"/>
  <c r="H24" i="194"/>
  <c r="I24" i="194"/>
  <c r="H20" i="194"/>
  <c r="S24" i="212" l="1"/>
  <c r="R24" i="212"/>
  <c r="S23" i="212"/>
  <c r="R23" i="212"/>
  <c r="S22" i="212"/>
  <c r="R22" i="212"/>
  <c r="S21" i="212"/>
  <c r="R21" i="212"/>
  <c r="S20" i="212"/>
  <c r="R20" i="212"/>
  <c r="S27" i="215"/>
  <c r="R27" i="215"/>
  <c r="S25" i="215"/>
  <c r="R25" i="215"/>
  <c r="S24" i="215"/>
  <c r="R24" i="215"/>
  <c r="S23" i="215"/>
  <c r="R23" i="215"/>
  <c r="S22" i="215"/>
  <c r="R22" i="215"/>
  <c r="S21" i="215"/>
  <c r="R21" i="215"/>
  <c r="S20" i="215"/>
  <c r="R20" i="215"/>
  <c r="R21" i="218"/>
  <c r="S21" i="218"/>
  <c r="R22" i="218"/>
  <c r="S22" i="218"/>
  <c r="R23" i="218"/>
  <c r="S23" i="218"/>
  <c r="R24" i="218"/>
  <c r="S24" i="218"/>
  <c r="R25" i="218"/>
  <c r="S25" i="218"/>
  <c r="S20" i="218"/>
  <c r="R20" i="218"/>
  <c r="S26" i="206"/>
  <c r="R26" i="206"/>
  <c r="S25" i="206"/>
  <c r="R25" i="206"/>
  <c r="S24" i="206"/>
  <c r="R24" i="206"/>
  <c r="S23" i="206"/>
  <c r="R23" i="206"/>
  <c r="S22" i="206"/>
  <c r="R22" i="206"/>
  <c r="S21" i="206"/>
  <c r="R21" i="206"/>
  <c r="S20" i="206"/>
  <c r="R20" i="206"/>
  <c r="S23" i="203"/>
  <c r="R23" i="203"/>
  <c r="S22" i="203"/>
  <c r="R22" i="203"/>
  <c r="S21" i="203"/>
  <c r="R21" i="203"/>
  <c r="R20" i="203"/>
  <c r="T20" i="203" s="1"/>
  <c r="S26" i="200"/>
  <c r="R26" i="200"/>
  <c r="S25" i="200"/>
  <c r="R25" i="200"/>
  <c r="S24" i="200"/>
  <c r="R24" i="200"/>
  <c r="S23" i="200"/>
  <c r="R23" i="200"/>
  <c r="S22" i="200"/>
  <c r="R22" i="200"/>
  <c r="S21" i="200"/>
  <c r="R21" i="200"/>
  <c r="S20" i="200"/>
  <c r="R20" i="200"/>
  <c r="S27" i="197"/>
  <c r="R27" i="197"/>
  <c r="S26" i="197"/>
  <c r="R26" i="197"/>
  <c r="S25" i="197"/>
  <c r="R25" i="197"/>
  <c r="S24" i="197"/>
  <c r="R24" i="197"/>
  <c r="S23" i="197"/>
  <c r="R23" i="197"/>
  <c r="S22" i="197"/>
  <c r="R22" i="197"/>
  <c r="S21" i="197"/>
  <c r="R21" i="197"/>
  <c r="S20" i="197"/>
  <c r="R20" i="197"/>
  <c r="S24" i="194"/>
  <c r="R24" i="194"/>
  <c r="S23" i="194"/>
  <c r="R23" i="194"/>
  <c r="S22" i="194"/>
  <c r="R22" i="194"/>
  <c r="S21" i="194"/>
  <c r="R21" i="194"/>
  <c r="S20" i="194"/>
  <c r="R20" i="194"/>
  <c r="T26" i="206" l="1"/>
  <c r="T22" i="203"/>
  <c r="T21" i="215"/>
  <c r="T23" i="218"/>
  <c r="T21" i="218"/>
  <c r="T27" i="215"/>
  <c r="T25" i="200"/>
  <c r="T21" i="197"/>
  <c r="T26" i="200"/>
  <c r="T23" i="203"/>
  <c r="T24" i="212"/>
  <c r="T23" i="215"/>
  <c r="T24" i="215"/>
  <c r="T22" i="215"/>
  <c r="T21" i="203"/>
  <c r="T23" i="197"/>
  <c r="T25" i="197"/>
  <c r="T23" i="194"/>
  <c r="T27" i="197"/>
  <c r="T26" i="197"/>
  <c r="T24" i="218"/>
  <c r="T20" i="215"/>
  <c r="T20" i="212"/>
  <c r="T22" i="212"/>
  <c r="T21" i="212"/>
  <c r="T23" i="212"/>
  <c r="T25" i="215"/>
  <c r="T22" i="218"/>
  <c r="T20" i="218"/>
  <c r="T25" i="218"/>
  <c r="T25" i="206"/>
  <c r="T21" i="206"/>
  <c r="T20" i="206"/>
  <c r="T23" i="206"/>
  <c r="T22" i="206"/>
  <c r="T24" i="206"/>
  <c r="T20" i="200"/>
  <c r="T22" i="200"/>
  <c r="T24" i="200"/>
  <c r="T21" i="200"/>
  <c r="T23" i="200"/>
  <c r="T20" i="197"/>
  <c r="T22" i="197"/>
  <c r="T24" i="197"/>
  <c r="T20" i="194"/>
  <c r="T22" i="194"/>
  <c r="T24" i="194"/>
  <c r="T21" i="194"/>
  <c r="F21" i="212"/>
  <c r="F25" i="215"/>
  <c r="F24" i="215"/>
  <c r="F23" i="215"/>
  <c r="F22" i="215"/>
  <c r="F21" i="215"/>
  <c r="E25" i="194"/>
  <c r="Q25" i="212"/>
  <c r="P25" i="212"/>
  <c r="O25" i="212"/>
  <c r="N25" i="212"/>
  <c r="M25" i="212"/>
  <c r="L25" i="212"/>
  <c r="K25" i="212"/>
  <c r="J25" i="212"/>
  <c r="I25" i="212"/>
  <c r="E25" i="212"/>
  <c r="Q28" i="215"/>
  <c r="P28" i="215"/>
  <c r="O28" i="215"/>
  <c r="N28" i="215"/>
  <c r="M28" i="215"/>
  <c r="L28" i="215"/>
  <c r="K28" i="215"/>
  <c r="J28" i="215"/>
  <c r="I28" i="215"/>
  <c r="Q26" i="218"/>
  <c r="P26" i="218"/>
  <c r="O26" i="218"/>
  <c r="N26" i="218"/>
  <c r="M26" i="218"/>
  <c r="L26" i="218"/>
  <c r="K26" i="218"/>
  <c r="J26" i="218"/>
  <c r="I26" i="218"/>
  <c r="Q27" i="206"/>
  <c r="P27" i="206"/>
  <c r="O27" i="206"/>
  <c r="N27" i="206"/>
  <c r="M27" i="206"/>
  <c r="L27" i="206"/>
  <c r="K27" i="206"/>
  <c r="J27" i="206"/>
  <c r="I27" i="206"/>
  <c r="Q24" i="203"/>
  <c r="P24" i="203"/>
  <c r="O24" i="203"/>
  <c r="N24" i="203"/>
  <c r="M24" i="203"/>
  <c r="L24" i="203"/>
  <c r="K24" i="203"/>
  <c r="J24" i="203"/>
  <c r="I24" i="203"/>
  <c r="Q27" i="200"/>
  <c r="P27" i="200"/>
  <c r="O27" i="200"/>
  <c r="N27" i="200"/>
  <c r="M27" i="200"/>
  <c r="L27" i="200"/>
  <c r="K27" i="200"/>
  <c r="J27" i="200"/>
  <c r="I27" i="200"/>
  <c r="Q28" i="197"/>
  <c r="P28" i="197"/>
  <c r="O28" i="197"/>
  <c r="N28" i="197"/>
  <c r="M28" i="197"/>
  <c r="L28" i="197"/>
  <c r="K28" i="197"/>
  <c r="J28" i="197"/>
  <c r="I28" i="197"/>
  <c r="Q25" i="194"/>
  <c r="P25" i="194"/>
  <c r="O25" i="194"/>
  <c r="N25" i="194"/>
  <c r="M25" i="194"/>
  <c r="L25" i="194"/>
  <c r="K25" i="194"/>
  <c r="J25" i="194"/>
  <c r="I25" i="194"/>
  <c r="H20" i="212"/>
  <c r="H20" i="215"/>
  <c r="H24" i="203"/>
  <c r="F21" i="203" s="1"/>
  <c r="H27" i="200"/>
  <c r="F22" i="200" s="1"/>
  <c r="H28" i="197"/>
  <c r="F24" i="197" s="1"/>
  <c r="H25" i="194"/>
  <c r="F24" i="212"/>
  <c r="F23" i="212"/>
  <c r="F22" i="212"/>
  <c r="F20" i="212"/>
  <c r="F20" i="215"/>
  <c r="F25" i="218"/>
  <c r="F24" i="218"/>
  <c r="F26" i="206"/>
  <c r="F25" i="206"/>
  <c r="F23" i="203"/>
  <c r="F22" i="203"/>
  <c r="F24" i="200"/>
  <c r="F23" i="200"/>
  <c r="F20" i="200"/>
  <c r="F27" i="197"/>
  <c r="F26" i="197"/>
  <c r="F24" i="194"/>
  <c r="F23" i="194"/>
  <c r="F22" i="194"/>
  <c r="F21" i="194"/>
  <c r="F20" i="194"/>
  <c r="R26" i="218" l="1"/>
  <c r="S25" i="194"/>
  <c r="S28" i="215"/>
  <c r="H27" i="206"/>
  <c r="F22" i="206" s="1"/>
  <c r="S24" i="203"/>
  <c r="R28" i="215"/>
  <c r="R28" i="197"/>
  <c r="R24" i="203"/>
  <c r="S25" i="212"/>
  <c r="R25" i="212"/>
  <c r="S26" i="218"/>
  <c r="R27" i="206"/>
  <c r="S27" i="206"/>
  <c r="R27" i="200"/>
  <c r="S27" i="200"/>
  <c r="S28" i="197"/>
  <c r="R25" i="194"/>
  <c r="E28" i="215"/>
  <c r="H26" i="218"/>
  <c r="F21" i="218" s="1"/>
  <c r="F23" i="206"/>
  <c r="F24" i="206"/>
  <c r="F21" i="206"/>
  <c r="E27" i="206"/>
  <c r="F20" i="206"/>
  <c r="F21" i="200"/>
  <c r="E27" i="200"/>
  <c r="F21" i="197"/>
  <c r="F25" i="197"/>
  <c r="F23" i="197"/>
  <c r="F22" i="197"/>
  <c r="H25" i="212"/>
  <c r="H28" i="215"/>
  <c r="T24" i="203" l="1"/>
  <c r="T26" i="218"/>
  <c r="T25" i="194"/>
  <c r="T25" i="212"/>
  <c r="T28" i="215"/>
  <c r="T28" i="197"/>
  <c r="T27" i="206"/>
  <c r="T27" i="200"/>
  <c r="F20" i="218"/>
  <c r="F23" i="218"/>
  <c r="F22" i="218"/>
  <c r="E24" i="203"/>
  <c r="F20" i="203"/>
  <c r="F20" i="197"/>
  <c r="E28" i="197"/>
  <c r="E26" i="218" l="1"/>
</calcChain>
</file>

<file path=xl/sharedStrings.xml><?xml version="1.0" encoding="utf-8"?>
<sst xmlns="http://schemas.openxmlformats.org/spreadsheetml/2006/main" count="516" uniqueCount="122">
  <si>
    <t>PROGRAMA</t>
  </si>
  <si>
    <t>ACCIONES</t>
  </si>
  <si>
    <t>EVALUACION</t>
  </si>
  <si>
    <t>UNIDAD</t>
  </si>
  <si>
    <t>INSTALACION DE CIRCUITOS NUEVOS</t>
  </si>
  <si>
    <t>INSTALACION Y REPUESTOS DE BALASTROS</t>
  </si>
  <si>
    <t>PROGRAMA DE DESCACHARRE</t>
  </si>
  <si>
    <t>TONELADA</t>
  </si>
  <si>
    <t>LITROS</t>
  </si>
  <si>
    <t>MEJORAR LAS INSTALACIONES Y EL EDIFICIO</t>
  </si>
  <si>
    <t>CONSTRUIR GAVETAS</t>
  </si>
  <si>
    <t>GAVETA</t>
  </si>
  <si>
    <t>LICENCIA</t>
  </si>
  <si>
    <t>USUARIO</t>
  </si>
  <si>
    <t>OTORGAR EL SERVICIO DE LIMPIEZA</t>
  </si>
  <si>
    <t>CREACION DE AREAS VERDES</t>
  </si>
  <si>
    <t>M2</t>
  </si>
  <si>
    <t>REFORESTACION EN LA CIUDAD</t>
  </si>
  <si>
    <t>SUPERVISAR LAS ACTIVIDADES DE LAS UNIDADES RESPONSABLES DE LA DEPENDENCIA</t>
  </si>
  <si>
    <t>EVALUAR LOS PROGRAMAS A CARGO DE LAS UNIDADES RESPONSABLES DE LA DEPENDENCIA</t>
  </si>
  <si>
    <t>LLEVAR A CABO CURSOS DE CAPACITACION PARA ELEVAR LA CALIDAD DE LOS SERVICIOS</t>
  </si>
  <si>
    <t>REPARAR O REPONER LAMPARAS DE ALUMBRADO PUBLICO</t>
  </si>
  <si>
    <t>LLEVAR A CABO INSTALACIONES ELECTRICAS CON MOTIVO DE EVENTOS ESPECIALES</t>
  </si>
  <si>
    <t>DOTACION DE AGUA POTABLE Y REGADO DE CALLES</t>
  </si>
  <si>
    <t>LIMPIEZA CON MOTIVO DE EVENTOS ESPECIALES</t>
  </si>
  <si>
    <t>VIGILAR QUE LOS LOCATARIOS CUMPLAN CON EL REGLAMENTO</t>
  </si>
  <si>
    <t>PROPORCIONAR EL SERVICIO DE SUMINISTRO DE AGUA POTABLE</t>
  </si>
  <si>
    <t>SERVICIO DE MANTENIMIENTO Y LIMPIEZA DE PLAZAS Y MONUMENTOS</t>
  </si>
  <si>
    <t>LIMPIEZA CON MOTIVOS DE EVENTOS ESPECIALES</t>
  </si>
  <si>
    <t>REQUISICION</t>
  </si>
  <si>
    <t>RECIBIR REQUISICIONES DE SERVICIOS PREVENTIVOS Y CORRECTIVOS</t>
  </si>
  <si>
    <t>ELABORAR INFORME MENSUAL DE ACTIVIDADES REALIZADAS</t>
  </si>
  <si>
    <t>MANTENIMIENTO Y LIMPIEZA EN EVENTOS ESPECIALES</t>
  </si>
  <si>
    <t>OBJETIVOS Y METAS</t>
  </si>
  <si>
    <t>Dependencia</t>
  </si>
  <si>
    <t>SubPrograma</t>
  </si>
  <si>
    <t>O  B  J  E  T  I  V  O  S</t>
  </si>
  <si>
    <t>M   E   T   A   S</t>
  </si>
  <si>
    <t>D e s c r i p c i o n</t>
  </si>
  <si>
    <t>INFORME</t>
  </si>
  <si>
    <t>ACUERDO</t>
  </si>
  <si>
    <t>Unidad de Medida</t>
  </si>
  <si>
    <t>VISITA</t>
  </si>
  <si>
    <t>SERVICIO</t>
  </si>
  <si>
    <t>COORDINAR Y EVALUAR LOS PROGRAMAS DE LA DEPENDENCIA A FIN DE ASEGURAR EL CUMPLIMIENTO EFICAZ Y EFICIENTE DE LOS OBJETIVOS Y METAS</t>
  </si>
  <si>
    <t>PROPORCIONAR A LA POBLACION EL SERVICIO DE ALUMBRADO PUBLICO A FIN DE ILUMINAR ADECUADAMENTE LA CIUDAD Y POBLADOS DEL MUNICIPIO.</t>
  </si>
  <si>
    <t>PROPORCIONAR LOS SERVICIOS DE LIMPIEZA Y RECOLECCION DE BASURA A FIN DE CONTRIBUIR A MEJORAR LAS CONDICIONES GENERALES DE SALUD DE LA POBLACION MUNICIPAL</t>
  </si>
  <si>
    <t>PROPORCIONAR LOS SERVICIOS DE INHUMACION, EXHUMACION, CONSERVACION Y MANTENIMIENTO DE PANTEONES</t>
  </si>
  <si>
    <t>PROPORCIONAR LOS SERVICIOS DE MANTENIMIENTO Y CONSERVACION DE CALLES</t>
  </si>
  <si>
    <t>ATENDER JARDINES EXISTENTES Y AUMENTAR AREAS VERDES</t>
  </si>
  <si>
    <t>PRESTAR EL SERVICIO DE MANTENIMIENTO PREVENTIVO Y CORRECTIVO DE LOS VEHICULOS AL SERVICIO DE ESTE AYUNTAMIENTO, ASI COMO CONTROLAR EL GASTO DE LOS MISMOS</t>
  </si>
  <si>
    <t>Programada</t>
  </si>
  <si>
    <t>PROPORCIONAR EL SERVICIO DE MERCADO EN CONDICIONES DE SEGURIDAD E HIGIENE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</si>
  <si>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</si>
  <si>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</si>
  <si>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</si>
  <si>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</si>
  <si>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</si>
  <si>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</si>
  <si>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</si>
  <si>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</si>
  <si>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</si>
  <si>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</si>
  <si>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</si>
  <si>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</si>
  <si>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</si>
  <si>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</si>
  <si>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</si>
  <si>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</si>
  <si>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</si>
  <si>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</si>
  <si>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</si>
  <si>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</si>
  <si>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</si>
  <si>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</si>
  <si>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</si>
  <si>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</si>
  <si>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O  B  J  E  T  I  V  O</t>
  </si>
  <si>
    <t>INSTALACION Y REPUESTOS DE FOTOCELDAS</t>
  </si>
  <si>
    <t>ACARREO DE TIERRA, RAMAS O BASURA</t>
  </si>
  <si>
    <t>PROPORCIONAR LOS SERVICIOS DE INHUMACION,  EXHUMACIÓN Y REINHUMACION</t>
  </si>
  <si>
    <t>LICENCIAS PARA CONSTRUCCION DE LAPIDAS</t>
  </si>
  <si>
    <t>INSTALACION Y REPUESTOS DE FOCOS</t>
  </si>
  <si>
    <t>DAR MANTENIMIENTO AL ALUMBRADO PUBLICO DE LA CIUDAD</t>
  </si>
  <si>
    <t>BARRIDO DE CALLES MECANICO</t>
  </si>
  <si>
    <t>MANTENIMIENTO Y LIMPIEZA DE CALLES Y BANQUETAS DE LA AVE SERDAN Y PRIMER CUADRO DE LA CIUDAD MANUAL</t>
  </si>
  <si>
    <t>MANTENIMIENTO Y LIMPIEZA DE COLONIAS MANUAL</t>
  </si>
  <si>
    <t>SERVICIO DE MANTENIMIENTO Y LIMPIEZA DE PARQUES, JARDINES</t>
  </si>
  <si>
    <t xml:space="preserve">DAR MANTENIMIENTO Y  LIMPIEZA A CALLES Y BOULEVARES MANUAL </t>
  </si>
  <si>
    <t xml:space="preserve">INFORME DE ALMACEN </t>
  </si>
  <si>
    <t>SERVICIOS OTORGADOS LIMPIA Y RECOLECCION</t>
  </si>
  <si>
    <t>SERVICIOS OTORGADOS  LIMPIA DE CALLES Y OTROS</t>
  </si>
  <si>
    <t>RIEGO DE AREAS VREDES</t>
  </si>
  <si>
    <t>Función</t>
  </si>
  <si>
    <t>DIR. GRAL DE SERVICIOS PUBLICOS</t>
  </si>
  <si>
    <t>Unidad Resp.</t>
  </si>
  <si>
    <t>DESPACHO  DEL DIRECTOR GENERAL</t>
  </si>
  <si>
    <t>Programa</t>
  </si>
  <si>
    <t>ADMINISTRACION DE LOS SERVICIOS PUB</t>
  </si>
  <si>
    <t>ADMINISTRACION</t>
  </si>
  <si>
    <t>COORDINACION ALUMBRADO PUBLICO</t>
  </si>
  <si>
    <t>ALUMBRADO PUBLICO</t>
  </si>
  <si>
    <t>COORDINACION DE LIMPIA</t>
  </si>
  <si>
    <t>LIMPIA Y RECOLECCION DE BASURA</t>
  </si>
  <si>
    <t>MERCADO MUNICIPAL</t>
  </si>
  <si>
    <t>MERCADOS</t>
  </si>
  <si>
    <t>PANTEONES</t>
  </si>
  <si>
    <t>COORD. DE LIMPIA Y CONSERVACION DE</t>
  </si>
  <si>
    <t>LIMPIA Y CONSERVACION DE CALLES</t>
  </si>
  <si>
    <t>COORDINACION DE PARQUES Y JARDINES</t>
  </si>
  <si>
    <t>PARQUES Y JARDINES</t>
  </si>
  <si>
    <t>DIRECCION DE TALLERES</t>
  </si>
  <si>
    <t>SERVICIOS GENERALES DE TALLERES</t>
  </si>
  <si>
    <t>MANTTO. Y CONSERVACION DE BIENES</t>
  </si>
  <si>
    <t>DEL 01 DE  ENERO  AL 31 DE MARZO DE 2018</t>
  </si>
  <si>
    <t>DEL 01 DE  ENERO  AL 30 DE JUNIO DE 2018</t>
  </si>
  <si>
    <t>DEL 01 DE  ENERO  AL 30 DE SEPTIEMBRE DE 2018</t>
  </si>
  <si>
    <t>P.E.M. 01</t>
  </si>
  <si>
    <t>SERVICIOS COMUNALES</t>
  </si>
  <si>
    <t>PRESUPUESTO DE EGRESOS MUNICIPAL 2019</t>
  </si>
  <si>
    <t>DEL 01 DE  ENERO AL 31 DE  DICIEMBRE DE 2019</t>
  </si>
  <si>
    <t>DEL 01 DE 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</si>
</sst>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#######0"/>
    <numFmt numFmtId="166" formatCode="00"/>
    <numFmt numFmtId="167" formatCode="000"/>
  </numFmts>
  <fonts count="10" x14ac:knownFonts="1">
    <font>
      <sz val="10"/>
      <name val="Arial"/>
    </font>
    <font>
      <sz val="9"/>
      <name val="Segoe UI"/>
      <family val="2"/>
    </font>
    <font>
      <b/>
      <i/>
      <sz val="9"/>
      <name val="Segoe UI"/>
      <family val="2"/>
    </font>
    <font>
      <sz val="8"/>
      <name val="Arial"/>
      <family val="2"/>
    </font>
    <font>
      <sz val="8"/>
      <name val="Arial"/>
      <family val="2"/>
    </font>
    <font>
      <b/>
      <i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165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43" fontId="1" fillId="0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4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165" fontId="1" fillId="4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5" fontId="6" fillId="4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justify" vertical="center" wrapText="1"/>
    </xf>
    <xf numFmtId="0" fontId="1" fillId="2" borderId="4" xfId="0" applyNumberFormat="1" applyFont="1" applyFill="1" applyBorder="1" applyAlignment="1" applyProtection="1">
      <alignment horizontal="justify" vertical="center" wrapText="1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165" fontId="7" fillId="2" borderId="3" xfId="0" applyNumberFormat="1" applyFont="1" applyFill="1" applyBorder="1" applyAlignment="1" applyProtection="1">
      <alignment horizontal="center" vertical="center"/>
    </xf>
    <xf numFmtId="165" fontId="7" fillId="2" borderId="5" xfId="0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justify" vertical="center" wrapText="1"/>
    </xf>
    <xf numFmtId="0" fontId="1" fillId="2" borderId="4" xfId="0" applyNumberFormat="1" applyFont="1" applyFill="1" applyBorder="1" applyAlignment="1" applyProtection="1">
      <alignment horizontal="justify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zoomScaleNormal="100" workbookViewId="0">
      <selection activeCell="C31" sqref="C31"/>
    </sheetView>
  </sheetViews>
  <sheetFormatPr baseColWidth="10" defaultColWidth="11.42578125" defaultRowHeight="12.75" x14ac:dyDescent="0.2"/>
  <cols>
    <col min="1" max="1" width="10.140625" style="2" customWidth="1"/>
    <col min="2" max="2" width="6.7109375" style="2" customWidth="1"/>
    <col min="3" max="3" width="40.7109375" style="2" customWidth="1"/>
    <col min="4" max="5" width="11.42578125" style="2"/>
    <col min="6" max="6" width="11.7109375" style="2" hidden="1" customWidth="1"/>
    <col min="7" max="7" width="10.2851562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8.5703125" style="2" hidden="1" customWidth="1"/>
    <col min="22" max="23" width="8.85546875" style="2" hidden="1" customWidth="1"/>
    <col min="24" max="24" width="9.710937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1</v>
      </c>
      <c r="C11" s="35" t="s">
        <v>96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</v>
      </c>
      <c r="C13" s="35" t="s">
        <v>99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" customHeight="1" x14ac:dyDescent="0.2">
      <c r="A16" s="46" t="s">
        <v>44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51" t="s">
        <v>18</v>
      </c>
      <c r="C20" s="52"/>
      <c r="D20" s="23" t="s">
        <v>40</v>
      </c>
      <c r="E20" s="23">
        <v>30</v>
      </c>
      <c r="F20" s="10">
        <f>$F$25*E20/100</f>
        <v>0</v>
      </c>
      <c r="G20" s="10">
        <f>$G$25*E20/100</f>
        <v>0</v>
      </c>
      <c r="H20" s="15">
        <f>J20+L20+N20+P20</f>
        <v>94</v>
      </c>
      <c r="I20" s="15">
        <f>SUM(K20+M20+O20+Q20)</f>
        <v>0</v>
      </c>
      <c r="J20" s="62">
        <v>22</v>
      </c>
      <c r="K20" s="61"/>
      <c r="L20" s="62">
        <v>25</v>
      </c>
      <c r="M20" s="60"/>
      <c r="N20" s="62">
        <v>25</v>
      </c>
      <c r="O20" s="60"/>
      <c r="P20" s="62">
        <v>22</v>
      </c>
      <c r="Q20" s="1"/>
      <c r="R20" s="19">
        <f>J20+L20+N20+P20</f>
        <v>94</v>
      </c>
      <c r="S20" s="19">
        <f>K20+M20+O20+Q20</f>
        <v>0</v>
      </c>
      <c r="T20" s="19">
        <f>S20-R20</f>
        <v>-94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19</v>
      </c>
      <c r="C21" s="52"/>
      <c r="D21" s="23" t="s">
        <v>2</v>
      </c>
      <c r="E21" s="23">
        <v>40</v>
      </c>
      <c r="F21" s="10">
        <f>$F$25*E21/100</f>
        <v>0</v>
      </c>
      <c r="G21" s="10">
        <f t="shared" ref="G21:G24" si="0">$G$25*E21/100</f>
        <v>0</v>
      </c>
      <c r="H21" s="15">
        <f t="shared" ref="H21:H24" si="1">J21+L21+N21+P21</f>
        <v>34</v>
      </c>
      <c r="I21" s="15">
        <f>SUM(K21+M21+O21+Q21)</f>
        <v>0</v>
      </c>
      <c r="J21" s="62">
        <v>1</v>
      </c>
      <c r="K21" s="61"/>
      <c r="L21" s="62">
        <v>11</v>
      </c>
      <c r="M21" s="60"/>
      <c r="N21" s="62">
        <v>11</v>
      </c>
      <c r="O21" s="60"/>
      <c r="P21" s="62">
        <v>11</v>
      </c>
      <c r="Q21" s="1"/>
      <c r="R21" s="19">
        <f t="shared" ref="R21:S25" si="2">J21+L21+N21+P21</f>
        <v>34</v>
      </c>
      <c r="S21" s="19">
        <f t="shared" si="2"/>
        <v>0</v>
      </c>
      <c r="T21" s="19">
        <f t="shared" ref="T21:T25" si="3">S21-R21</f>
        <v>-34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20</v>
      </c>
      <c r="C22" s="52"/>
      <c r="D22" s="23" t="s">
        <v>0</v>
      </c>
      <c r="E22" s="23">
        <v>30</v>
      </c>
      <c r="F22" s="10">
        <f>$F$25*E22/100</f>
        <v>0</v>
      </c>
      <c r="G22" s="10">
        <f t="shared" si="0"/>
        <v>0</v>
      </c>
      <c r="H22" s="15">
        <f t="shared" si="1"/>
        <v>20</v>
      </c>
      <c r="I22" s="15">
        <f t="shared" ref="I22:I24" si="4">K22+M22+O22+Q22</f>
        <v>0</v>
      </c>
      <c r="J22" s="62">
        <v>5</v>
      </c>
      <c r="K22" s="61"/>
      <c r="L22" s="62">
        <v>5</v>
      </c>
      <c r="M22" s="60"/>
      <c r="N22" s="62">
        <v>5</v>
      </c>
      <c r="O22" s="60"/>
      <c r="P22" s="62">
        <v>5</v>
      </c>
      <c r="Q22" s="1"/>
      <c r="R22" s="19">
        <f t="shared" si="2"/>
        <v>20</v>
      </c>
      <c r="S22" s="19">
        <f t="shared" si="2"/>
        <v>0</v>
      </c>
      <c r="T22" s="19">
        <f t="shared" si="3"/>
        <v>-20</v>
      </c>
      <c r="U22" s="26"/>
      <c r="V22" s="20"/>
      <c r="W22" s="20"/>
      <c r="X22" s="20"/>
    </row>
    <row r="23" spans="1:24" ht="45" customHeight="1" x14ac:dyDescent="0.2">
      <c r="A23" s="22"/>
      <c r="B23" s="24"/>
      <c r="C23" s="25"/>
      <c r="D23" s="23"/>
      <c r="E23" s="23"/>
      <c r="F23" s="10">
        <f>$F$25*E23/100</f>
        <v>0</v>
      </c>
      <c r="G23" s="10">
        <f t="shared" si="0"/>
        <v>0</v>
      </c>
      <c r="H23" s="15">
        <f t="shared" si="1"/>
        <v>0</v>
      </c>
      <c r="I23" s="15">
        <f t="shared" si="4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2"/>
        <v>0</v>
      </c>
      <c r="S23" s="19">
        <f t="shared" si="2"/>
        <v>0</v>
      </c>
      <c r="T23" s="19">
        <f t="shared" si="3"/>
        <v>0</v>
      </c>
      <c r="U23" s="26"/>
      <c r="V23" s="20"/>
      <c r="W23" s="20"/>
      <c r="X23" s="20"/>
    </row>
    <row r="24" spans="1:24" ht="45" customHeight="1" x14ac:dyDescent="0.2">
      <c r="A24" s="22"/>
      <c r="B24" s="51"/>
      <c r="C24" s="52"/>
      <c r="D24" s="23"/>
      <c r="E24" s="23"/>
      <c r="F24" s="10">
        <f>$F$25*E24/100</f>
        <v>0</v>
      </c>
      <c r="G24" s="10">
        <f t="shared" si="0"/>
        <v>0</v>
      </c>
      <c r="H24" s="15">
        <f t="shared" si="1"/>
        <v>0</v>
      </c>
      <c r="I24" s="15">
        <f t="shared" si="4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2"/>
        <v>0</v>
      </c>
      <c r="S24" s="19">
        <f t="shared" si="2"/>
        <v>0</v>
      </c>
      <c r="T24" s="19">
        <f t="shared" si="3"/>
        <v>0</v>
      </c>
      <c r="U24" s="26"/>
      <c r="V24" s="20"/>
      <c r="W24" s="20"/>
      <c r="X24" s="20"/>
    </row>
    <row r="25" spans="1:24" s="8" customFormat="1" ht="36.75" customHeight="1" x14ac:dyDescent="0.2">
      <c r="A25" s="48" t="s">
        <v>70</v>
      </c>
      <c r="B25" s="49"/>
      <c r="C25" s="50"/>
      <c r="D25" s="11"/>
      <c r="E25" s="11">
        <f>SUM(E20:E24)</f>
        <v>100</v>
      </c>
      <c r="F25" s="30"/>
      <c r="G25" s="30"/>
      <c r="H25" s="11">
        <f t="shared" ref="H25:Q25" si="5">SUM(H20:H24)</f>
        <v>148</v>
      </c>
      <c r="I25" s="11">
        <f t="shared" si="5"/>
        <v>0</v>
      </c>
      <c r="J25" s="11">
        <f t="shared" si="5"/>
        <v>28</v>
      </c>
      <c r="K25" s="11">
        <f t="shared" si="5"/>
        <v>0</v>
      </c>
      <c r="L25" s="11">
        <f t="shared" si="5"/>
        <v>41</v>
      </c>
      <c r="M25" s="11">
        <f t="shared" si="5"/>
        <v>0</v>
      </c>
      <c r="N25" s="11">
        <f t="shared" si="5"/>
        <v>41</v>
      </c>
      <c r="O25" s="11">
        <f>SUM(O20:O24)</f>
        <v>0</v>
      </c>
      <c r="P25" s="11">
        <f t="shared" si="5"/>
        <v>38</v>
      </c>
      <c r="Q25" s="11">
        <f t="shared" si="5"/>
        <v>0</v>
      </c>
      <c r="R25" s="21">
        <f t="shared" si="2"/>
        <v>148</v>
      </c>
      <c r="S25" s="21">
        <f t="shared" si="2"/>
        <v>0</v>
      </c>
      <c r="T25" s="21">
        <f t="shared" si="3"/>
        <v>-148</v>
      </c>
      <c r="U25" s="27"/>
      <c r="V25" s="20"/>
      <c r="W25" s="20"/>
      <c r="X25" s="20"/>
    </row>
    <row r="26" spans="1:24" s="9" customFormat="1" ht="14.25" customHeight="1" x14ac:dyDescent="0.2">
      <c r="F26" s="13"/>
    </row>
    <row r="27" spans="1:24" s="9" customFormat="1" ht="14.25" customHeight="1" x14ac:dyDescent="0.2">
      <c r="B27" s="14" t="s">
        <v>71</v>
      </c>
      <c r="F27" s="13"/>
      <c r="H27" s="9" t="s">
        <v>72</v>
      </c>
    </row>
  </sheetData>
  <sheetProtection insertRows="0" deleteRows="0"/>
  <mergeCells count="27">
    <mergeCell ref="A7:X7"/>
    <mergeCell ref="A15:X15"/>
    <mergeCell ref="B24:C24"/>
    <mergeCell ref="B20:C20"/>
    <mergeCell ref="A18:C18"/>
    <mergeCell ref="E18:E19"/>
    <mergeCell ref="A25:C25"/>
    <mergeCell ref="B21:C21"/>
    <mergeCell ref="B22:C22"/>
    <mergeCell ref="D18:D19"/>
    <mergeCell ref="B19:C19"/>
    <mergeCell ref="A4:X4"/>
    <mergeCell ref="A3:X3"/>
    <mergeCell ref="A2:X2"/>
    <mergeCell ref="A1:X1"/>
    <mergeCell ref="P18:Q18"/>
    <mergeCell ref="H18:I18"/>
    <mergeCell ref="U18:U19"/>
    <mergeCell ref="V18:X18"/>
    <mergeCell ref="A16:X16"/>
    <mergeCell ref="A6:Q6"/>
    <mergeCell ref="R18:T18"/>
    <mergeCell ref="A5:X5"/>
    <mergeCell ref="L18:M18"/>
    <mergeCell ref="J18:K18"/>
    <mergeCell ref="F18:G18"/>
    <mergeCell ref="N18:O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B24" sqref="B24:C24"/>
    </sheetView>
  </sheetViews>
  <sheetFormatPr baseColWidth="10" defaultColWidth="11.42578125" defaultRowHeight="12.75" x14ac:dyDescent="0.2"/>
  <cols>
    <col min="1" max="1" width="11.140625" style="2" customWidth="1"/>
    <col min="2" max="2" width="6.140625" style="2" customWidth="1"/>
    <col min="3" max="3" width="40.7109375" style="2" customWidth="1"/>
    <col min="4" max="4" width="11.42578125" style="2"/>
    <col min="5" max="5" width="9.85546875" style="2" customWidth="1"/>
    <col min="6" max="9" width="9.85546875" style="2" hidden="1" customWidth="1"/>
    <col min="10" max="17" width="9.85546875" style="2" customWidth="1"/>
    <col min="18" max="18" width="9.85546875" style="2" hidden="1" customWidth="1"/>
    <col min="19" max="20" width="9.28515625" style="2" hidden="1" customWidth="1"/>
    <col min="21" max="21" width="19.28515625" style="2" hidden="1" customWidth="1"/>
    <col min="22" max="24" width="8.85546875" style="2" hidden="1" customWidth="1"/>
    <col min="25" max="25" width="8.85546875" style="2" customWidth="1"/>
    <col min="26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2</v>
      </c>
      <c r="C11" s="35" t="s">
        <v>100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3</v>
      </c>
      <c r="C13" s="35" t="s">
        <v>101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6.25" customHeight="1" x14ac:dyDescent="0.2">
      <c r="A16" s="46" t="s">
        <v>45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5.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18" customHeight="1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27.75" customHeight="1" x14ac:dyDescent="0.2">
      <c r="A20" s="22">
        <v>1</v>
      </c>
      <c r="B20" s="51" t="s">
        <v>83</v>
      </c>
      <c r="C20" s="52"/>
      <c r="D20" s="23" t="s">
        <v>43</v>
      </c>
      <c r="E20" s="23">
        <v>15</v>
      </c>
      <c r="F20" s="10">
        <f>$F$28*E20/100</f>
        <v>0</v>
      </c>
      <c r="G20" s="10">
        <f>$G$28*E20/100</f>
        <v>0</v>
      </c>
      <c r="H20" s="15">
        <f>J20+L20+N20+P20</f>
        <v>8792</v>
      </c>
      <c r="I20" s="15">
        <f>K20+M20+O20+Q20</f>
        <v>0</v>
      </c>
      <c r="J20" s="65">
        <v>2198</v>
      </c>
      <c r="K20" s="64"/>
      <c r="L20" s="65">
        <v>2198</v>
      </c>
      <c r="M20" s="63"/>
      <c r="N20" s="65">
        <v>2198</v>
      </c>
      <c r="O20" s="63"/>
      <c r="P20" s="65">
        <v>2198</v>
      </c>
      <c r="Q20" s="1"/>
      <c r="R20" s="19">
        <f t="shared" ref="R20:S28" si="0">J20+L20+N20+P20</f>
        <v>8792</v>
      </c>
      <c r="S20" s="19">
        <f t="shared" si="0"/>
        <v>0</v>
      </c>
      <c r="T20" s="19">
        <f>S20-R20</f>
        <v>-8792</v>
      </c>
      <c r="U20" s="26"/>
      <c r="V20" s="20"/>
      <c r="W20" s="20"/>
      <c r="X20" s="20"/>
    </row>
    <row r="21" spans="1:24" ht="36" customHeight="1" x14ac:dyDescent="0.2">
      <c r="A21" s="22">
        <v>2</v>
      </c>
      <c r="B21" s="51" t="s">
        <v>21</v>
      </c>
      <c r="C21" s="52"/>
      <c r="D21" s="23" t="s">
        <v>43</v>
      </c>
      <c r="E21" s="23">
        <v>20</v>
      </c>
      <c r="F21" s="10">
        <f t="shared" ref="F21:F27" si="1">$F$28*E21/100</f>
        <v>0</v>
      </c>
      <c r="G21" s="10">
        <f t="shared" ref="G21:G26" si="2">$G$28*E21/100</f>
        <v>0</v>
      </c>
      <c r="H21" s="15">
        <f t="shared" ref="H21:H27" si="3">J21+L21+N21+P21</f>
        <v>500</v>
      </c>
      <c r="I21" s="15">
        <f t="shared" ref="I21:I27" si="4">K21+M21+O21+Q21</f>
        <v>0</v>
      </c>
      <c r="J21" s="65">
        <v>125</v>
      </c>
      <c r="K21" s="64"/>
      <c r="L21" s="65">
        <v>125</v>
      </c>
      <c r="M21" s="63"/>
      <c r="N21" s="65">
        <v>125</v>
      </c>
      <c r="O21" s="63"/>
      <c r="P21" s="65">
        <v>125</v>
      </c>
      <c r="Q21" s="1"/>
      <c r="R21" s="19">
        <f t="shared" si="0"/>
        <v>500</v>
      </c>
      <c r="S21" s="19">
        <f t="shared" si="0"/>
        <v>0</v>
      </c>
      <c r="T21" s="19">
        <f t="shared" ref="T21:T28" si="5">S21-R21</f>
        <v>-500</v>
      </c>
      <c r="U21" s="26"/>
      <c r="V21" s="20"/>
      <c r="W21" s="20"/>
      <c r="X21" s="20"/>
    </row>
    <row r="22" spans="1:24" ht="35.25" customHeight="1" x14ac:dyDescent="0.2">
      <c r="A22" s="22">
        <v>3</v>
      </c>
      <c r="B22" s="51" t="s">
        <v>82</v>
      </c>
      <c r="C22" s="52"/>
      <c r="D22" s="23" t="s">
        <v>3</v>
      </c>
      <c r="E22" s="23">
        <v>10</v>
      </c>
      <c r="F22" s="10">
        <f t="shared" si="1"/>
        <v>0</v>
      </c>
      <c r="G22" s="10">
        <f t="shared" si="2"/>
        <v>0</v>
      </c>
      <c r="H22" s="15">
        <f t="shared" si="3"/>
        <v>1062</v>
      </c>
      <c r="I22" s="15">
        <f t="shared" si="4"/>
        <v>0</v>
      </c>
      <c r="J22" s="65">
        <v>265</v>
      </c>
      <c r="K22" s="64"/>
      <c r="L22" s="65">
        <v>266</v>
      </c>
      <c r="M22" s="63"/>
      <c r="N22" s="65">
        <v>266</v>
      </c>
      <c r="O22" s="63"/>
      <c r="P22" s="65">
        <v>265</v>
      </c>
      <c r="Q22" s="1"/>
      <c r="R22" s="19">
        <f t="shared" si="0"/>
        <v>1062</v>
      </c>
      <c r="S22" s="19">
        <f t="shared" si="0"/>
        <v>0</v>
      </c>
      <c r="T22" s="19">
        <f t="shared" si="5"/>
        <v>-1062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51" t="s">
        <v>5</v>
      </c>
      <c r="C23" s="52"/>
      <c r="D23" s="23" t="s">
        <v>3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1080</v>
      </c>
      <c r="I23" s="15">
        <f t="shared" si="4"/>
        <v>0</v>
      </c>
      <c r="J23" s="65">
        <v>290</v>
      </c>
      <c r="K23" s="64"/>
      <c r="L23" s="65">
        <v>290</v>
      </c>
      <c r="M23" s="63"/>
      <c r="N23" s="65">
        <v>250</v>
      </c>
      <c r="O23" s="63"/>
      <c r="P23" s="65">
        <v>250</v>
      </c>
      <c r="Q23" s="1"/>
      <c r="R23" s="19">
        <f t="shared" si="0"/>
        <v>1080</v>
      </c>
      <c r="S23" s="19">
        <f t="shared" si="0"/>
        <v>0</v>
      </c>
      <c r="T23" s="19">
        <f t="shared" si="5"/>
        <v>-1080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51" t="s">
        <v>78</v>
      </c>
      <c r="C24" s="52"/>
      <c r="D24" s="23" t="s">
        <v>3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850</v>
      </c>
      <c r="I24" s="15">
        <f t="shared" si="4"/>
        <v>0</v>
      </c>
      <c r="J24" s="65">
        <v>250</v>
      </c>
      <c r="K24" s="64"/>
      <c r="L24" s="65">
        <v>250</v>
      </c>
      <c r="M24" s="63"/>
      <c r="N24" s="65">
        <v>200</v>
      </c>
      <c r="O24" s="63"/>
      <c r="P24" s="65">
        <v>150</v>
      </c>
      <c r="Q24" s="1"/>
      <c r="R24" s="19">
        <f t="shared" si="0"/>
        <v>850</v>
      </c>
      <c r="S24" s="19">
        <f t="shared" si="0"/>
        <v>0</v>
      </c>
      <c r="T24" s="19">
        <f t="shared" si="5"/>
        <v>-850</v>
      </c>
      <c r="U24" s="26"/>
      <c r="V24" s="20"/>
      <c r="W24" s="20"/>
      <c r="X24" s="20"/>
    </row>
    <row r="25" spans="1:24" ht="45" customHeight="1" x14ac:dyDescent="0.2">
      <c r="A25" s="22">
        <v>6</v>
      </c>
      <c r="B25" s="51" t="s">
        <v>4</v>
      </c>
      <c r="C25" s="52"/>
      <c r="D25" s="23" t="s">
        <v>3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56</v>
      </c>
      <c r="I25" s="15">
        <f t="shared" si="4"/>
        <v>0</v>
      </c>
      <c r="J25" s="65">
        <v>18</v>
      </c>
      <c r="K25" s="64"/>
      <c r="L25" s="65">
        <v>18</v>
      </c>
      <c r="M25" s="63"/>
      <c r="N25" s="65">
        <v>10</v>
      </c>
      <c r="O25" s="63"/>
      <c r="P25" s="65">
        <v>10</v>
      </c>
      <c r="Q25" s="1"/>
      <c r="R25" s="19">
        <f t="shared" si="0"/>
        <v>56</v>
      </c>
      <c r="S25" s="19">
        <f t="shared" si="0"/>
        <v>0</v>
      </c>
      <c r="T25" s="19">
        <f t="shared" si="5"/>
        <v>-56</v>
      </c>
      <c r="U25" s="26"/>
      <c r="V25" s="20"/>
      <c r="W25" s="20"/>
      <c r="X25" s="20"/>
    </row>
    <row r="26" spans="1:24" ht="45" customHeight="1" x14ac:dyDescent="0.2">
      <c r="A26" s="22">
        <v>7</v>
      </c>
      <c r="B26" s="51" t="s">
        <v>22</v>
      </c>
      <c r="C26" s="52"/>
      <c r="D26" s="23" t="s">
        <v>43</v>
      </c>
      <c r="E26" s="23">
        <v>15</v>
      </c>
      <c r="F26" s="10">
        <f t="shared" si="1"/>
        <v>0</v>
      </c>
      <c r="G26" s="10">
        <f t="shared" si="2"/>
        <v>0</v>
      </c>
      <c r="H26" s="15">
        <f t="shared" si="3"/>
        <v>136</v>
      </c>
      <c r="I26" s="15">
        <f t="shared" si="4"/>
        <v>0</v>
      </c>
      <c r="J26" s="65">
        <v>38</v>
      </c>
      <c r="K26" s="64"/>
      <c r="L26" s="65">
        <v>38</v>
      </c>
      <c r="M26" s="63"/>
      <c r="N26" s="65">
        <v>30</v>
      </c>
      <c r="O26" s="63"/>
      <c r="P26" s="65">
        <v>30</v>
      </c>
      <c r="Q26" s="1"/>
      <c r="R26" s="19">
        <f t="shared" si="0"/>
        <v>136</v>
      </c>
      <c r="S26" s="19">
        <f t="shared" si="0"/>
        <v>0</v>
      </c>
      <c r="T26" s="19">
        <f t="shared" si="5"/>
        <v>-136</v>
      </c>
      <c r="U26" s="26"/>
      <c r="V26" s="20"/>
      <c r="W26" s="20"/>
      <c r="X26" s="20"/>
    </row>
    <row r="27" spans="1:24" ht="45" customHeight="1" x14ac:dyDescent="0.2">
      <c r="A27" s="22"/>
      <c r="B27" s="51"/>
      <c r="C27" s="52"/>
      <c r="D27" s="23"/>
      <c r="E27" s="23"/>
      <c r="F27" s="10">
        <f t="shared" si="1"/>
        <v>0</v>
      </c>
      <c r="G27" s="5"/>
      <c r="H27" s="15">
        <f t="shared" si="3"/>
        <v>0</v>
      </c>
      <c r="I27" s="15">
        <f t="shared" si="4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0"/>
        <v>0</v>
      </c>
      <c r="S27" s="19">
        <f t="shared" si="0"/>
        <v>0</v>
      </c>
      <c r="T27" s="19">
        <f t="shared" si="5"/>
        <v>0</v>
      </c>
      <c r="U27" s="26"/>
      <c r="V27" s="20"/>
      <c r="W27" s="20"/>
      <c r="X27" s="20"/>
    </row>
    <row r="28" spans="1:24" ht="45" customHeight="1" x14ac:dyDescent="0.2">
      <c r="A28" s="48" t="s">
        <v>70</v>
      </c>
      <c r="B28" s="49"/>
      <c r="C28" s="50"/>
      <c r="D28" s="11"/>
      <c r="E28" s="11">
        <f>E20+E21+E22+E23+E24+E25+E26+E27</f>
        <v>100</v>
      </c>
      <c r="F28" s="12"/>
      <c r="G28" s="30"/>
      <c r="H28" s="11">
        <f t="shared" ref="H28:Q28" si="6">SUM(H20:H27)</f>
        <v>12476</v>
      </c>
      <c r="I28" s="11">
        <f t="shared" si="6"/>
        <v>0</v>
      </c>
      <c r="J28" s="11">
        <f t="shared" si="6"/>
        <v>3184</v>
      </c>
      <c r="K28" s="11">
        <f t="shared" si="6"/>
        <v>0</v>
      </c>
      <c r="L28" s="11">
        <f t="shared" si="6"/>
        <v>3185</v>
      </c>
      <c r="M28" s="11">
        <f t="shared" si="6"/>
        <v>0</v>
      </c>
      <c r="N28" s="11">
        <f t="shared" si="6"/>
        <v>3079</v>
      </c>
      <c r="O28" s="11">
        <f t="shared" si="6"/>
        <v>0</v>
      </c>
      <c r="P28" s="11">
        <f t="shared" si="6"/>
        <v>3028</v>
      </c>
      <c r="Q28" s="11">
        <f t="shared" si="6"/>
        <v>0</v>
      </c>
      <c r="R28" s="21">
        <f t="shared" si="0"/>
        <v>12476</v>
      </c>
      <c r="S28" s="21">
        <f t="shared" si="0"/>
        <v>0</v>
      </c>
      <c r="T28" s="21">
        <f t="shared" si="5"/>
        <v>-12476</v>
      </c>
      <c r="U28" s="20"/>
      <c r="V28" s="20"/>
      <c r="W28" s="20"/>
      <c r="X28" s="20"/>
    </row>
    <row r="29" spans="1:24" s="8" customFormat="1" ht="36.75" customHeight="1" x14ac:dyDescent="0.2">
      <c r="A29" s="9"/>
      <c r="B29" s="9"/>
      <c r="C29" s="9"/>
      <c r="D29" s="9"/>
      <c r="E29" s="9"/>
      <c r="F29" s="1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s="9" customFormat="1" ht="14.25" customHeight="1" x14ac:dyDescent="0.2">
      <c r="B30" s="14" t="s">
        <v>71</v>
      </c>
      <c r="F30" s="13"/>
      <c r="H30" s="9" t="s">
        <v>72</v>
      </c>
    </row>
    <row r="31" spans="1:24" s="9" customFormat="1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6"/>
      <c r="K31" s="6"/>
      <c r="L31" s="6"/>
      <c r="M31" s="6"/>
      <c r="N31" s="6"/>
      <c r="O31" s="6"/>
      <c r="P31" s="6"/>
      <c r="Q31" s="2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1">
    <mergeCell ref="A1:X1"/>
    <mergeCell ref="A28:C28"/>
    <mergeCell ref="J18:K18"/>
    <mergeCell ref="B25:C25"/>
    <mergeCell ref="B20:C20"/>
    <mergeCell ref="B21:C21"/>
    <mergeCell ref="A18:C18"/>
    <mergeCell ref="B24:C24"/>
    <mergeCell ref="B22:C22"/>
    <mergeCell ref="B23:C23"/>
    <mergeCell ref="D18:D19"/>
    <mergeCell ref="B19:C19"/>
    <mergeCell ref="E18:E19"/>
    <mergeCell ref="A3:X3"/>
    <mergeCell ref="A2:X2"/>
    <mergeCell ref="B27:C27"/>
    <mergeCell ref="U18:U19"/>
    <mergeCell ref="A15:X15"/>
    <mergeCell ref="A4:X4"/>
    <mergeCell ref="F18:G18"/>
    <mergeCell ref="V18:X18"/>
    <mergeCell ref="L18:M18"/>
    <mergeCell ref="A5:X5"/>
    <mergeCell ref="A16:X16"/>
    <mergeCell ref="A6:X6"/>
    <mergeCell ref="A7:X7"/>
    <mergeCell ref="B26:C26"/>
    <mergeCell ref="N18:O18"/>
    <mergeCell ref="H18:I18"/>
    <mergeCell ref="P18:Q18"/>
    <mergeCell ref="R18:T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J27" sqref="J27"/>
    </sheetView>
  </sheetViews>
  <sheetFormatPr baseColWidth="10" defaultColWidth="11.42578125" defaultRowHeight="12.75" x14ac:dyDescent="0.2"/>
  <cols>
    <col min="1" max="1" width="10.7109375" style="2" customWidth="1"/>
    <col min="2" max="2" width="5.5703125" style="2" customWidth="1"/>
    <col min="3" max="3" width="29.140625" style="2" customWidth="1"/>
    <col min="4" max="5" width="11.42578125" style="2"/>
    <col min="6" max="6" width="12.42578125" style="2" hidden="1" customWidth="1"/>
    <col min="7" max="7" width="12.28515625" style="2" hidden="1" customWidth="1"/>
    <col min="8" max="9" width="9.7109375" style="2" hidden="1" customWidth="1"/>
    <col min="10" max="17" width="9.7109375" style="2" customWidth="1"/>
    <col min="18" max="20" width="9.7109375" style="2" hidden="1" customWidth="1"/>
    <col min="21" max="21" width="21.71093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3</v>
      </c>
      <c r="C11" s="35" t="s">
        <v>102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4</v>
      </c>
      <c r="C13" s="35" t="s">
        <v>103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.75" customHeight="1" x14ac:dyDescent="0.2">
      <c r="A16" s="46" t="s">
        <v>46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51" t="s">
        <v>84</v>
      </c>
      <c r="C20" s="52"/>
      <c r="D20" s="23" t="s">
        <v>16</v>
      </c>
      <c r="E20" s="23">
        <v>20</v>
      </c>
      <c r="F20" s="10">
        <f>$F$27*E20/100</f>
        <v>0</v>
      </c>
      <c r="G20" s="10">
        <f>$G$27*E20/100</f>
        <v>0</v>
      </c>
      <c r="H20" s="15">
        <f>J20+L20+P20</f>
        <v>3000000</v>
      </c>
      <c r="I20" s="1">
        <f>K20+M20+O20+Q20</f>
        <v>0</v>
      </c>
      <c r="J20" s="68">
        <v>1000000</v>
      </c>
      <c r="K20" s="67"/>
      <c r="L20" s="68">
        <v>1000000</v>
      </c>
      <c r="M20" s="66"/>
      <c r="N20" s="68">
        <v>1000000</v>
      </c>
      <c r="O20" s="66"/>
      <c r="P20" s="68">
        <v>1000000</v>
      </c>
      <c r="Q20" s="1"/>
      <c r="R20" s="19">
        <f t="shared" ref="R20:S27" si="0">J20+L20+N20+P20</f>
        <v>4000000</v>
      </c>
      <c r="S20" s="19">
        <f t="shared" si="0"/>
        <v>0</v>
      </c>
      <c r="T20" s="19">
        <f>S20-R20</f>
        <v>-4000000</v>
      </c>
      <c r="U20" s="28"/>
      <c r="V20" s="20"/>
      <c r="W20" s="20"/>
      <c r="X20" s="20"/>
    </row>
    <row r="21" spans="1:24" ht="45" customHeight="1" x14ac:dyDescent="0.2">
      <c r="A21" s="22">
        <v>2</v>
      </c>
      <c r="B21" s="51" t="s">
        <v>6</v>
      </c>
      <c r="C21" s="52"/>
      <c r="D21" s="23" t="s">
        <v>7</v>
      </c>
      <c r="E21" s="23">
        <v>20</v>
      </c>
      <c r="F21" s="10">
        <f t="shared" ref="F21:F25" si="1">$F$27*E21/100</f>
        <v>0</v>
      </c>
      <c r="G21" s="10">
        <f t="shared" ref="G21:G25" si="2">$G$27*E21/100</f>
        <v>0</v>
      </c>
      <c r="H21" s="15">
        <f t="shared" ref="H21:H26" si="3">J21+L21+P21</f>
        <v>1488</v>
      </c>
      <c r="I21" s="1">
        <f t="shared" ref="I21:I26" si="4">K21+M21+O21+Q21</f>
        <v>0</v>
      </c>
      <c r="J21" s="68">
        <v>488</v>
      </c>
      <c r="K21" s="67"/>
      <c r="L21" s="68">
        <v>500</v>
      </c>
      <c r="M21" s="66"/>
      <c r="N21" s="68">
        <v>488</v>
      </c>
      <c r="O21" s="66"/>
      <c r="P21" s="68">
        <v>500</v>
      </c>
      <c r="Q21" s="1"/>
      <c r="R21" s="19">
        <f t="shared" si="0"/>
        <v>1976</v>
      </c>
      <c r="S21" s="19">
        <f t="shared" si="0"/>
        <v>0</v>
      </c>
      <c r="T21" s="19">
        <f t="shared" ref="T21:T27" si="5">S21-R21</f>
        <v>-1976</v>
      </c>
      <c r="U21" s="28"/>
      <c r="V21" s="20"/>
      <c r="W21" s="20"/>
      <c r="X21" s="20"/>
    </row>
    <row r="22" spans="1:24" ht="45" customHeight="1" x14ac:dyDescent="0.2">
      <c r="A22" s="22">
        <v>3</v>
      </c>
      <c r="B22" s="51" t="s">
        <v>23</v>
      </c>
      <c r="C22" s="52"/>
      <c r="D22" s="23" t="s">
        <v>8</v>
      </c>
      <c r="E22" s="23">
        <v>15</v>
      </c>
      <c r="F22" s="10">
        <f t="shared" si="1"/>
        <v>0</v>
      </c>
      <c r="G22" s="10">
        <f t="shared" si="2"/>
        <v>0</v>
      </c>
      <c r="H22" s="15">
        <f t="shared" si="3"/>
        <v>2375000</v>
      </c>
      <c r="I22" s="1">
        <f t="shared" si="4"/>
        <v>0</v>
      </c>
      <c r="J22" s="68">
        <v>750000</v>
      </c>
      <c r="K22" s="67"/>
      <c r="L22" s="68">
        <v>875000</v>
      </c>
      <c r="M22" s="66"/>
      <c r="N22" s="68">
        <v>875000</v>
      </c>
      <c r="O22" s="66"/>
      <c r="P22" s="68">
        <v>750000</v>
      </c>
      <c r="Q22" s="1"/>
      <c r="R22" s="19">
        <f t="shared" si="0"/>
        <v>3250000</v>
      </c>
      <c r="S22" s="19">
        <f t="shared" si="0"/>
        <v>0</v>
      </c>
      <c r="T22" s="19">
        <f t="shared" si="5"/>
        <v>-3250000</v>
      </c>
      <c r="U22" s="28"/>
      <c r="V22" s="20"/>
      <c r="W22" s="20"/>
      <c r="X22" s="20"/>
    </row>
    <row r="23" spans="1:24" ht="45" customHeight="1" x14ac:dyDescent="0.2">
      <c r="A23" s="22">
        <v>4</v>
      </c>
      <c r="B23" s="51" t="s">
        <v>24</v>
      </c>
      <c r="C23" s="52"/>
      <c r="D23" s="23" t="s">
        <v>7</v>
      </c>
      <c r="E23" s="23">
        <v>15</v>
      </c>
      <c r="F23" s="10">
        <f t="shared" si="1"/>
        <v>0</v>
      </c>
      <c r="G23" s="10">
        <f t="shared" si="2"/>
        <v>0</v>
      </c>
      <c r="H23" s="15">
        <f t="shared" si="3"/>
        <v>850</v>
      </c>
      <c r="I23" s="1">
        <f t="shared" si="4"/>
        <v>0</v>
      </c>
      <c r="J23" s="68">
        <v>250</v>
      </c>
      <c r="K23" s="67"/>
      <c r="L23" s="68">
        <v>300</v>
      </c>
      <c r="M23" s="66"/>
      <c r="N23" s="68">
        <v>250</v>
      </c>
      <c r="O23" s="66"/>
      <c r="P23" s="68">
        <v>300</v>
      </c>
      <c r="Q23" s="1"/>
      <c r="R23" s="19">
        <f t="shared" si="0"/>
        <v>1100</v>
      </c>
      <c r="S23" s="19">
        <f t="shared" si="0"/>
        <v>0</v>
      </c>
      <c r="T23" s="19">
        <f t="shared" si="5"/>
        <v>-1100</v>
      </c>
      <c r="U23" s="28"/>
      <c r="V23" s="20"/>
      <c r="W23" s="20"/>
      <c r="X23" s="20"/>
    </row>
    <row r="24" spans="1:24" ht="45" customHeight="1" x14ac:dyDescent="0.2">
      <c r="A24" s="22">
        <v>5</v>
      </c>
      <c r="B24" s="51" t="s">
        <v>79</v>
      </c>
      <c r="C24" s="52"/>
      <c r="D24" s="23" t="s">
        <v>7</v>
      </c>
      <c r="E24" s="23">
        <v>15</v>
      </c>
      <c r="F24" s="10">
        <f t="shared" si="1"/>
        <v>0</v>
      </c>
      <c r="G24" s="10">
        <f t="shared" si="2"/>
        <v>0</v>
      </c>
      <c r="H24" s="15">
        <f t="shared" si="3"/>
        <v>21000</v>
      </c>
      <c r="I24" s="1">
        <f t="shared" si="4"/>
        <v>0</v>
      </c>
      <c r="J24" s="68">
        <v>6000</v>
      </c>
      <c r="K24" s="67"/>
      <c r="L24" s="68">
        <v>10000</v>
      </c>
      <c r="M24" s="66"/>
      <c r="N24" s="68">
        <v>1000</v>
      </c>
      <c r="O24" s="66"/>
      <c r="P24" s="68">
        <v>5000</v>
      </c>
      <c r="Q24" s="1"/>
      <c r="R24" s="19">
        <f t="shared" si="0"/>
        <v>22000</v>
      </c>
      <c r="S24" s="19">
        <f t="shared" si="0"/>
        <v>0</v>
      </c>
      <c r="T24" s="19">
        <f t="shared" si="5"/>
        <v>-22000</v>
      </c>
      <c r="U24" s="28"/>
      <c r="V24" s="20"/>
      <c r="W24" s="20"/>
      <c r="X24" s="20"/>
    </row>
    <row r="25" spans="1:24" ht="45" customHeight="1" x14ac:dyDescent="0.2">
      <c r="A25" s="22">
        <v>6</v>
      </c>
      <c r="B25" s="51" t="s">
        <v>90</v>
      </c>
      <c r="C25" s="52"/>
      <c r="D25" s="23" t="s">
        <v>43</v>
      </c>
      <c r="E25" s="23">
        <v>15</v>
      </c>
      <c r="F25" s="10">
        <f t="shared" si="1"/>
        <v>0</v>
      </c>
      <c r="G25" s="10">
        <f t="shared" si="2"/>
        <v>0</v>
      </c>
      <c r="H25" s="15">
        <f t="shared" si="3"/>
        <v>4300</v>
      </c>
      <c r="I25" s="1">
        <f t="shared" si="4"/>
        <v>0</v>
      </c>
      <c r="J25" s="68">
        <v>1450</v>
      </c>
      <c r="K25" s="67"/>
      <c r="L25" s="68">
        <v>1450</v>
      </c>
      <c r="M25" s="66"/>
      <c r="N25" s="68">
        <v>1400</v>
      </c>
      <c r="O25" s="66"/>
      <c r="P25" s="68">
        <v>1400</v>
      </c>
      <c r="Q25" s="1"/>
      <c r="R25" s="19">
        <f t="shared" si="0"/>
        <v>5700</v>
      </c>
      <c r="S25" s="19">
        <f t="shared" si="0"/>
        <v>0</v>
      </c>
      <c r="T25" s="19">
        <f t="shared" si="5"/>
        <v>-5700</v>
      </c>
      <c r="U25" s="28"/>
      <c r="V25" s="20"/>
      <c r="W25" s="20"/>
      <c r="X25" s="20"/>
    </row>
    <row r="26" spans="1:24" ht="45" customHeight="1" x14ac:dyDescent="0.2">
      <c r="A26" s="22"/>
      <c r="B26" s="51"/>
      <c r="C26" s="52"/>
      <c r="D26" s="23"/>
      <c r="E26" s="23"/>
      <c r="F26" s="10"/>
      <c r="G26" s="5"/>
      <c r="H26" s="15">
        <f t="shared" si="3"/>
        <v>0</v>
      </c>
      <c r="I26" s="1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8"/>
      <c r="V26" s="20"/>
      <c r="W26" s="20"/>
      <c r="X26" s="20"/>
    </row>
    <row r="27" spans="1:24" s="8" customFormat="1" ht="36.75" customHeight="1" x14ac:dyDescent="0.2">
      <c r="A27" s="48" t="s">
        <v>70</v>
      </c>
      <c r="B27" s="49"/>
      <c r="C27" s="50"/>
      <c r="D27" s="11"/>
      <c r="E27" s="11">
        <f>SUM(E20:E26)</f>
        <v>100</v>
      </c>
      <c r="F27" s="12"/>
      <c r="G27" s="30"/>
      <c r="H27" s="11">
        <f t="shared" ref="H27:Q27" si="6">SUM(H20:H26)</f>
        <v>5402638</v>
      </c>
      <c r="I27" s="11">
        <f t="shared" si="6"/>
        <v>0</v>
      </c>
      <c r="J27" s="11">
        <f t="shared" si="6"/>
        <v>1758188</v>
      </c>
      <c r="K27" s="11">
        <f t="shared" si="6"/>
        <v>0</v>
      </c>
      <c r="L27" s="11">
        <f t="shared" si="6"/>
        <v>1887250</v>
      </c>
      <c r="M27" s="11">
        <f t="shared" si="6"/>
        <v>0</v>
      </c>
      <c r="N27" s="11">
        <f t="shared" si="6"/>
        <v>1878138</v>
      </c>
      <c r="O27" s="11">
        <f t="shared" si="6"/>
        <v>0</v>
      </c>
      <c r="P27" s="11">
        <f t="shared" si="6"/>
        <v>1757200</v>
      </c>
      <c r="Q27" s="11">
        <f t="shared" si="6"/>
        <v>0</v>
      </c>
      <c r="R27" s="21">
        <f t="shared" si="0"/>
        <v>7280776</v>
      </c>
      <c r="S27" s="21">
        <f t="shared" si="0"/>
        <v>0</v>
      </c>
      <c r="T27" s="21">
        <f t="shared" si="5"/>
        <v>-7280776</v>
      </c>
      <c r="U27" s="21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71</v>
      </c>
      <c r="F29" s="13"/>
      <c r="H29" s="9" t="s">
        <v>72</v>
      </c>
    </row>
  </sheetData>
  <sheetProtection insertRows="0" deleteRows="0"/>
  <mergeCells count="30">
    <mergeCell ref="A4:X4"/>
    <mergeCell ref="A5:X5"/>
    <mergeCell ref="A6:X6"/>
    <mergeCell ref="R18:T18"/>
    <mergeCell ref="U18:U19"/>
    <mergeCell ref="V18:X18"/>
    <mergeCell ref="A15:X15"/>
    <mergeCell ref="A7:X7"/>
    <mergeCell ref="B22:C22"/>
    <mergeCell ref="B23:C23"/>
    <mergeCell ref="B25:C25"/>
    <mergeCell ref="B26:C26"/>
    <mergeCell ref="A27:C27"/>
    <mergeCell ref="B24:C24"/>
    <mergeCell ref="A3:X3"/>
    <mergeCell ref="A2:X2"/>
    <mergeCell ref="A1:X1"/>
    <mergeCell ref="B21:C21"/>
    <mergeCell ref="N18:O18"/>
    <mergeCell ref="A18:C18"/>
    <mergeCell ref="P18:Q18"/>
    <mergeCell ref="B20:C20"/>
    <mergeCell ref="B19:C19"/>
    <mergeCell ref="J18:K18"/>
    <mergeCell ref="E18:E19"/>
    <mergeCell ref="L18:M18"/>
    <mergeCell ref="D18:D19"/>
    <mergeCell ref="F18:G18"/>
    <mergeCell ref="H18:I18"/>
    <mergeCell ref="A16:X16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90" workbookViewId="0">
      <selection activeCell="A25" sqref="A25"/>
    </sheetView>
  </sheetViews>
  <sheetFormatPr baseColWidth="10" defaultColWidth="11.42578125" defaultRowHeight="12.75" x14ac:dyDescent="0.2"/>
  <cols>
    <col min="1" max="1" width="10.85546875" style="2" customWidth="1"/>
    <col min="2" max="2" width="7.7109375" style="2" customWidth="1"/>
    <col min="3" max="3" width="40.7109375" style="2" customWidth="1"/>
    <col min="4" max="5" width="11.42578125" style="2"/>
    <col min="6" max="6" width="12.85546875" style="2" hidden="1" customWidth="1"/>
    <col min="7" max="7" width="12.710937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18.140625" style="2" hidden="1" customWidth="1"/>
    <col min="22" max="23" width="8.7109375" style="2" hidden="1" customWidth="1"/>
    <col min="24" max="24" width="10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4</v>
      </c>
      <c r="C11" s="35" t="s">
        <v>104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9</v>
      </c>
      <c r="C13" s="35" t="s">
        <v>105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77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52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51" t="s">
        <v>25</v>
      </c>
      <c r="C20" s="52"/>
      <c r="D20" s="23" t="s">
        <v>42</v>
      </c>
      <c r="E20" s="23">
        <v>50</v>
      </c>
      <c r="F20" s="10">
        <f>$F$24*E20/100</f>
        <v>0</v>
      </c>
      <c r="G20" s="10">
        <f>$G$24*E20/100</f>
        <v>0</v>
      </c>
      <c r="H20" s="15">
        <f>J20+L20+N20+P20</f>
        <v>264</v>
      </c>
      <c r="I20" s="15">
        <f>K20+M20+O20+Q20</f>
        <v>0</v>
      </c>
      <c r="J20" s="71">
        <v>66</v>
      </c>
      <c r="K20" s="70"/>
      <c r="L20" s="71">
        <v>66</v>
      </c>
      <c r="M20" s="69"/>
      <c r="N20" s="71">
        <v>66</v>
      </c>
      <c r="O20" s="69"/>
      <c r="P20" s="71">
        <v>66</v>
      </c>
      <c r="Q20" s="1"/>
      <c r="R20" s="19">
        <f t="shared" ref="R20:S24" si="0">J20+L20+N20+P20</f>
        <v>264</v>
      </c>
      <c r="S20" s="19"/>
      <c r="T20" s="19">
        <f>S20-R20</f>
        <v>-264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9</v>
      </c>
      <c r="C21" s="52"/>
      <c r="D21" s="23" t="s">
        <v>1</v>
      </c>
      <c r="E21" s="23">
        <v>50</v>
      </c>
      <c r="F21" s="10">
        <f>$F$24*E21/100</f>
        <v>0</v>
      </c>
      <c r="G21" s="10">
        <f>$G$24*E21/100</f>
        <v>0</v>
      </c>
      <c r="H21" s="15">
        <f t="shared" ref="H21:H23" si="1">J21+L21+N21+P21</f>
        <v>12</v>
      </c>
      <c r="I21" s="15">
        <f t="shared" ref="I21:I23" si="2">K21+M21+O21+Q21</f>
        <v>0</v>
      </c>
      <c r="J21" s="71">
        <v>3</v>
      </c>
      <c r="K21" s="70"/>
      <c r="L21" s="71">
        <v>3</v>
      </c>
      <c r="M21" s="69"/>
      <c r="N21" s="71">
        <v>3</v>
      </c>
      <c r="O21" s="69"/>
      <c r="P21" s="71">
        <v>3</v>
      </c>
      <c r="Q21" s="1"/>
      <c r="R21" s="19">
        <f t="shared" si="0"/>
        <v>12</v>
      </c>
      <c r="S21" s="19">
        <f t="shared" si="0"/>
        <v>0</v>
      </c>
      <c r="T21" s="19">
        <f t="shared" ref="T21:T24" si="3">S21-R21</f>
        <v>-12</v>
      </c>
      <c r="U21" s="26"/>
      <c r="V21" s="20"/>
      <c r="W21" s="20"/>
      <c r="X21" s="20"/>
    </row>
    <row r="22" spans="1:24" ht="45" customHeight="1" x14ac:dyDescent="0.2">
      <c r="A22" s="22"/>
      <c r="B22" s="51"/>
      <c r="C22" s="52"/>
      <c r="D22" s="23"/>
      <c r="E22" s="23"/>
      <c r="F22" s="10">
        <f>$F$24*E22/100</f>
        <v>0</v>
      </c>
      <c r="G22" s="5"/>
      <c r="H22" s="15">
        <f t="shared" si="1"/>
        <v>0</v>
      </c>
      <c r="I22" s="15">
        <f t="shared" si="2"/>
        <v>0</v>
      </c>
      <c r="J22" s="22"/>
      <c r="K22" s="16"/>
      <c r="L22" s="22"/>
      <c r="M22" s="1"/>
      <c r="N22" s="22"/>
      <c r="O22" s="1"/>
      <c r="P22" s="22"/>
      <c r="Q22" s="1"/>
      <c r="R22" s="19">
        <f t="shared" si="0"/>
        <v>0</v>
      </c>
      <c r="S22" s="19">
        <f t="shared" si="0"/>
        <v>0</v>
      </c>
      <c r="T22" s="19">
        <f t="shared" si="3"/>
        <v>0</v>
      </c>
      <c r="U22" s="26"/>
      <c r="V22" s="20"/>
      <c r="W22" s="20"/>
      <c r="X22" s="20"/>
    </row>
    <row r="23" spans="1:24" ht="45" customHeight="1" x14ac:dyDescent="0.2">
      <c r="A23" s="22"/>
      <c r="B23" s="51"/>
      <c r="C23" s="52"/>
      <c r="D23" s="23"/>
      <c r="E23" s="23"/>
      <c r="F23" s="10">
        <f>$F$24*E23/100</f>
        <v>0</v>
      </c>
      <c r="G23" s="5"/>
      <c r="H23" s="15">
        <f t="shared" si="1"/>
        <v>0</v>
      </c>
      <c r="I23" s="15">
        <f t="shared" si="2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3"/>
        <v>0</v>
      </c>
      <c r="U23" s="26"/>
      <c r="V23" s="20"/>
      <c r="W23" s="20"/>
      <c r="X23" s="20"/>
    </row>
    <row r="24" spans="1:24" s="8" customFormat="1" ht="36.75" customHeight="1" x14ac:dyDescent="0.2">
      <c r="A24" s="48" t="s">
        <v>70</v>
      </c>
      <c r="B24" s="49"/>
      <c r="C24" s="50"/>
      <c r="D24" s="11"/>
      <c r="E24" s="11">
        <f>SUM(E20:E23)</f>
        <v>100</v>
      </c>
      <c r="F24" s="12"/>
      <c r="G24" s="30"/>
      <c r="H24" s="11">
        <f t="shared" ref="H24:Q24" si="4">SUM(H20:H23)</f>
        <v>276</v>
      </c>
      <c r="I24" s="11">
        <f t="shared" si="4"/>
        <v>0</v>
      </c>
      <c r="J24" s="11">
        <f t="shared" si="4"/>
        <v>69</v>
      </c>
      <c r="K24" s="11">
        <f t="shared" si="4"/>
        <v>0</v>
      </c>
      <c r="L24" s="11">
        <f t="shared" si="4"/>
        <v>69</v>
      </c>
      <c r="M24" s="11">
        <f t="shared" si="4"/>
        <v>0</v>
      </c>
      <c r="N24" s="11">
        <f t="shared" si="4"/>
        <v>69</v>
      </c>
      <c r="O24" s="11">
        <f t="shared" si="4"/>
        <v>0</v>
      </c>
      <c r="P24" s="11">
        <f t="shared" si="4"/>
        <v>69</v>
      </c>
      <c r="Q24" s="11">
        <f t="shared" si="4"/>
        <v>0</v>
      </c>
      <c r="R24" s="21">
        <f t="shared" si="0"/>
        <v>276</v>
      </c>
      <c r="S24" s="21">
        <f t="shared" si="0"/>
        <v>0</v>
      </c>
      <c r="T24" s="21">
        <f t="shared" si="3"/>
        <v>-276</v>
      </c>
      <c r="U24" s="20"/>
      <c r="V24" s="20"/>
      <c r="W24" s="20"/>
      <c r="X24" s="20"/>
    </row>
    <row r="25" spans="1:24" s="9" customFormat="1" ht="14.25" customHeight="1" x14ac:dyDescent="0.2">
      <c r="F25" s="13"/>
    </row>
    <row r="26" spans="1:24" s="9" customFormat="1" ht="14.25" customHeight="1" x14ac:dyDescent="0.2">
      <c r="B26" s="14" t="s">
        <v>71</v>
      </c>
      <c r="F26" s="13"/>
      <c r="H26" s="9" t="s">
        <v>72</v>
      </c>
    </row>
  </sheetData>
  <sheetProtection insertRows="0" deleteRows="0"/>
  <mergeCells count="27">
    <mergeCell ref="A16:X16"/>
    <mergeCell ref="A15:X15"/>
    <mergeCell ref="R18:T18"/>
    <mergeCell ref="U18:U19"/>
    <mergeCell ref="V18:X18"/>
    <mergeCell ref="P18:Q18"/>
    <mergeCell ref="L18:M18"/>
    <mergeCell ref="N18:O18"/>
    <mergeCell ref="A24:C24"/>
    <mergeCell ref="J18:K18"/>
    <mergeCell ref="B21:C21"/>
    <mergeCell ref="B19:C19"/>
    <mergeCell ref="A18:C18"/>
    <mergeCell ref="D18:D19"/>
    <mergeCell ref="B20:C20"/>
    <mergeCell ref="E18:E19"/>
    <mergeCell ref="B22:C22"/>
    <mergeCell ref="B23:C23"/>
    <mergeCell ref="F18:G18"/>
    <mergeCell ref="H18:I18"/>
    <mergeCell ref="A7:X7"/>
    <mergeCell ref="A3:X3"/>
    <mergeCell ref="A2:X2"/>
    <mergeCell ref="A1:X1"/>
    <mergeCell ref="A4:X4"/>
    <mergeCell ref="A5:X5"/>
    <mergeCell ref="A6:X6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="90" workbookViewId="0">
      <selection activeCell="A22" sqref="A22"/>
    </sheetView>
  </sheetViews>
  <sheetFormatPr baseColWidth="10" defaultColWidth="11.42578125" defaultRowHeight="12.75" x14ac:dyDescent="0.2"/>
  <cols>
    <col min="1" max="1" width="11.28515625" style="2" customWidth="1"/>
    <col min="2" max="2" width="6.42578125" style="2" customWidth="1"/>
    <col min="3" max="3" width="40.7109375" style="2" customWidth="1"/>
    <col min="4" max="5" width="11.42578125" style="2"/>
    <col min="6" max="6" width="11.85546875" style="2" hidden="1" customWidth="1"/>
    <col min="7" max="7" width="10.8554687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5.42578125" style="2" hidden="1" customWidth="1"/>
    <col min="22" max="23" width="8.85546875" style="2" hidden="1" customWidth="1"/>
    <col min="24" max="24" width="9.710937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5</v>
      </c>
      <c r="C11" s="35" t="s">
        <v>106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6</v>
      </c>
      <c r="C13" s="35" t="s">
        <v>106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47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29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51" t="s">
        <v>10</v>
      </c>
      <c r="C20" s="52"/>
      <c r="D20" s="23" t="s">
        <v>11</v>
      </c>
      <c r="E20" s="23">
        <v>50</v>
      </c>
      <c r="F20" s="10">
        <f>$F$27*E20/100</f>
        <v>0</v>
      </c>
      <c r="G20" s="10">
        <f>$G$27*E20/100</f>
        <v>0</v>
      </c>
      <c r="H20" s="15">
        <f>J20+L20+N20+P20</f>
        <v>276</v>
      </c>
      <c r="I20" s="15">
        <f>K20+M20+O20+Q20</f>
        <v>0</v>
      </c>
      <c r="J20" s="74">
        <v>72</v>
      </c>
      <c r="K20" s="73"/>
      <c r="L20" s="74">
        <v>72</v>
      </c>
      <c r="M20" s="72"/>
      <c r="N20" s="74">
        <v>72</v>
      </c>
      <c r="O20" s="72"/>
      <c r="P20" s="74">
        <v>60</v>
      </c>
      <c r="Q20" s="1"/>
      <c r="R20" s="19">
        <f t="shared" ref="R20:S27" si="0">J20+L20+N20+P20</f>
        <v>276</v>
      </c>
      <c r="S20" s="19">
        <f t="shared" si="0"/>
        <v>0</v>
      </c>
      <c r="T20" s="19">
        <f>S20-R20</f>
        <v>-276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81</v>
      </c>
      <c r="C21" s="52"/>
      <c r="D21" s="23" t="s">
        <v>12</v>
      </c>
      <c r="E21" s="23">
        <v>10</v>
      </c>
      <c r="F21" s="10">
        <f t="shared" ref="F21:F26" si="1">$F$27*E21/100</f>
        <v>0</v>
      </c>
      <c r="G21" s="10">
        <f t="shared" ref="G21:G24" si="2">$G$27*E21/100</f>
        <v>0</v>
      </c>
      <c r="H21" s="15">
        <f t="shared" ref="H21:H26" si="3">J21+L21+N21+P21</f>
        <v>104</v>
      </c>
      <c r="I21" s="15">
        <f t="shared" ref="I21:I26" si="4">K21+M21+O21+Q21</f>
        <v>0</v>
      </c>
      <c r="J21" s="74">
        <v>27</v>
      </c>
      <c r="K21" s="73"/>
      <c r="L21" s="74">
        <v>27</v>
      </c>
      <c r="M21" s="72"/>
      <c r="N21" s="74">
        <v>30</v>
      </c>
      <c r="O21" s="72"/>
      <c r="P21" s="74">
        <v>20</v>
      </c>
      <c r="Q21" s="1"/>
      <c r="R21" s="19">
        <f t="shared" si="0"/>
        <v>104</v>
      </c>
      <c r="S21" s="19">
        <f t="shared" si="0"/>
        <v>0</v>
      </c>
      <c r="T21" s="19">
        <f t="shared" ref="T21:T27" si="5">S21-R21</f>
        <v>-104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26</v>
      </c>
      <c r="C22" s="52"/>
      <c r="D22" s="23" t="s">
        <v>8</v>
      </c>
      <c r="E22" s="23">
        <v>20</v>
      </c>
      <c r="F22" s="10">
        <f t="shared" si="1"/>
        <v>0</v>
      </c>
      <c r="G22" s="10">
        <f t="shared" si="2"/>
        <v>0</v>
      </c>
      <c r="H22" s="15">
        <f t="shared" si="3"/>
        <v>230000</v>
      </c>
      <c r="I22" s="15">
        <f t="shared" si="4"/>
        <v>0</v>
      </c>
      <c r="J22" s="74">
        <v>60000</v>
      </c>
      <c r="K22" s="73"/>
      <c r="L22" s="74">
        <v>60000</v>
      </c>
      <c r="M22" s="72"/>
      <c r="N22" s="74">
        <v>70000</v>
      </c>
      <c r="O22" s="72"/>
      <c r="P22" s="74">
        <v>40000</v>
      </c>
      <c r="Q22" s="1"/>
      <c r="R22" s="19">
        <f t="shared" si="0"/>
        <v>230000</v>
      </c>
      <c r="S22" s="19">
        <f t="shared" si="0"/>
        <v>0</v>
      </c>
      <c r="T22" s="19">
        <f t="shared" si="5"/>
        <v>-230000</v>
      </c>
      <c r="U22" s="26"/>
      <c r="V22" s="20"/>
      <c r="W22" s="20"/>
      <c r="X22" s="20"/>
    </row>
    <row r="23" spans="1:24" ht="45" customHeight="1" x14ac:dyDescent="0.2">
      <c r="A23" s="22">
        <v>4</v>
      </c>
      <c r="B23" s="51" t="s">
        <v>80</v>
      </c>
      <c r="C23" s="52"/>
      <c r="D23" s="23" t="s">
        <v>13</v>
      </c>
      <c r="E23" s="23">
        <v>10</v>
      </c>
      <c r="F23" s="10">
        <f t="shared" si="1"/>
        <v>0</v>
      </c>
      <c r="G23" s="10">
        <f t="shared" si="2"/>
        <v>0</v>
      </c>
      <c r="H23" s="15">
        <f t="shared" si="3"/>
        <v>702</v>
      </c>
      <c r="I23" s="15">
        <f t="shared" si="4"/>
        <v>0</v>
      </c>
      <c r="J23" s="74">
        <v>170</v>
      </c>
      <c r="K23" s="73"/>
      <c r="L23" s="74">
        <v>181</v>
      </c>
      <c r="M23" s="72"/>
      <c r="N23" s="74">
        <v>181</v>
      </c>
      <c r="O23" s="72"/>
      <c r="P23" s="74">
        <v>170</v>
      </c>
      <c r="Q23" s="1"/>
      <c r="R23" s="19">
        <f t="shared" si="0"/>
        <v>702</v>
      </c>
      <c r="S23" s="19">
        <f t="shared" si="0"/>
        <v>0</v>
      </c>
      <c r="T23" s="19">
        <f t="shared" si="5"/>
        <v>-702</v>
      </c>
      <c r="U23" s="26"/>
      <c r="V23" s="20"/>
      <c r="W23" s="20"/>
      <c r="X23" s="20"/>
    </row>
    <row r="24" spans="1:24" ht="45" customHeight="1" x14ac:dyDescent="0.2">
      <c r="A24" s="22">
        <v>5</v>
      </c>
      <c r="B24" s="51" t="s">
        <v>14</v>
      </c>
      <c r="C24" s="52"/>
      <c r="D24" s="23" t="s">
        <v>43</v>
      </c>
      <c r="E24" s="23">
        <v>10</v>
      </c>
      <c r="F24" s="10">
        <f t="shared" si="1"/>
        <v>0</v>
      </c>
      <c r="G24" s="10">
        <f t="shared" si="2"/>
        <v>0</v>
      </c>
      <c r="H24" s="15">
        <f t="shared" si="3"/>
        <v>460</v>
      </c>
      <c r="I24" s="15">
        <f t="shared" si="4"/>
        <v>0</v>
      </c>
      <c r="J24" s="74">
        <v>120</v>
      </c>
      <c r="K24" s="73"/>
      <c r="L24" s="74">
        <v>120</v>
      </c>
      <c r="M24" s="72"/>
      <c r="N24" s="74">
        <v>120</v>
      </c>
      <c r="O24" s="72"/>
      <c r="P24" s="74">
        <v>100</v>
      </c>
      <c r="Q24" s="1"/>
      <c r="R24" s="19">
        <f t="shared" si="0"/>
        <v>460</v>
      </c>
      <c r="S24" s="19">
        <f t="shared" si="0"/>
        <v>0</v>
      </c>
      <c r="T24" s="19">
        <f t="shared" si="5"/>
        <v>-460</v>
      </c>
      <c r="U24" s="26"/>
      <c r="V24" s="20"/>
      <c r="W24" s="20"/>
      <c r="X24" s="20"/>
    </row>
    <row r="25" spans="1:24" ht="45" customHeight="1" x14ac:dyDescent="0.2">
      <c r="A25" s="22"/>
      <c r="B25" s="51"/>
      <c r="C25" s="52"/>
      <c r="D25" s="23"/>
      <c r="E25" s="23"/>
      <c r="F25" s="10">
        <f t="shared" si="1"/>
        <v>0</v>
      </c>
      <c r="G25" s="5"/>
      <c r="H25" s="15">
        <f t="shared" si="3"/>
        <v>0</v>
      </c>
      <c r="I25" s="15">
        <f t="shared" si="4"/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0"/>
        <v>0</v>
      </c>
      <c r="S25" s="19">
        <f t="shared" si="0"/>
        <v>0</v>
      </c>
      <c r="T25" s="19">
        <f t="shared" si="5"/>
        <v>0</v>
      </c>
      <c r="U25" s="26"/>
      <c r="V25" s="20"/>
      <c r="W25" s="20"/>
      <c r="X25" s="20"/>
    </row>
    <row r="26" spans="1:24" ht="45" customHeight="1" x14ac:dyDescent="0.2">
      <c r="A26" s="22"/>
      <c r="B26" s="51"/>
      <c r="C26" s="52"/>
      <c r="D26" s="23"/>
      <c r="E26" s="23"/>
      <c r="F26" s="10">
        <f t="shared" si="1"/>
        <v>0</v>
      </c>
      <c r="G26" s="5"/>
      <c r="H26" s="15">
        <f t="shared" si="3"/>
        <v>0</v>
      </c>
      <c r="I26" s="15">
        <f t="shared" si="4"/>
        <v>0</v>
      </c>
      <c r="J26" s="22"/>
      <c r="K26" s="16"/>
      <c r="L26" s="22"/>
      <c r="M26" s="1"/>
      <c r="N26" s="22"/>
      <c r="O26" s="1"/>
      <c r="P26" s="22"/>
      <c r="Q26" s="1"/>
      <c r="R26" s="19">
        <f t="shared" si="0"/>
        <v>0</v>
      </c>
      <c r="S26" s="19">
        <f t="shared" si="0"/>
        <v>0</v>
      </c>
      <c r="T26" s="19">
        <f t="shared" si="5"/>
        <v>0</v>
      </c>
      <c r="U26" s="26"/>
      <c r="V26" s="20"/>
      <c r="W26" s="20"/>
      <c r="X26" s="20"/>
    </row>
    <row r="27" spans="1:24" s="8" customFormat="1" ht="36.75" customHeight="1" x14ac:dyDescent="0.2">
      <c r="A27" s="48" t="s">
        <v>70</v>
      </c>
      <c r="B27" s="49"/>
      <c r="C27" s="50"/>
      <c r="D27" s="11"/>
      <c r="E27" s="11">
        <f>SUM(E20:E26)</f>
        <v>100</v>
      </c>
      <c r="F27" s="30"/>
      <c r="G27" s="30"/>
      <c r="H27" s="11">
        <f t="shared" ref="H27:Q27" si="6">SUM(H20:H26)</f>
        <v>231542</v>
      </c>
      <c r="I27" s="11">
        <f t="shared" si="6"/>
        <v>0</v>
      </c>
      <c r="J27" s="11">
        <f t="shared" si="6"/>
        <v>60389</v>
      </c>
      <c r="K27" s="11">
        <f t="shared" si="6"/>
        <v>0</v>
      </c>
      <c r="L27" s="11">
        <f t="shared" si="6"/>
        <v>60400</v>
      </c>
      <c r="M27" s="11">
        <f t="shared" si="6"/>
        <v>0</v>
      </c>
      <c r="N27" s="11">
        <f t="shared" si="6"/>
        <v>70403</v>
      </c>
      <c r="O27" s="11">
        <f t="shared" si="6"/>
        <v>0</v>
      </c>
      <c r="P27" s="11">
        <f t="shared" si="6"/>
        <v>40350</v>
      </c>
      <c r="Q27" s="11">
        <f t="shared" si="6"/>
        <v>0</v>
      </c>
      <c r="R27" s="21">
        <f t="shared" si="0"/>
        <v>231542</v>
      </c>
      <c r="S27" s="21">
        <f t="shared" si="0"/>
        <v>0</v>
      </c>
      <c r="T27" s="21">
        <f t="shared" si="5"/>
        <v>-231542</v>
      </c>
      <c r="U27" s="20"/>
      <c r="V27" s="20"/>
      <c r="W27" s="20"/>
      <c r="X27" s="20"/>
    </row>
    <row r="28" spans="1:24" s="9" customFormat="1" ht="14.25" customHeight="1" x14ac:dyDescent="0.2">
      <c r="F28" s="13"/>
    </row>
    <row r="29" spans="1:24" s="9" customFormat="1" ht="14.25" customHeight="1" x14ac:dyDescent="0.2">
      <c r="B29" s="14" t="s">
        <v>71</v>
      </c>
      <c r="F29" s="13"/>
      <c r="H29" s="9" t="s">
        <v>72</v>
      </c>
    </row>
  </sheetData>
  <sheetProtection insertRows="0" deleteRows="0"/>
  <mergeCells count="30">
    <mergeCell ref="A2:X2"/>
    <mergeCell ref="A1:X1"/>
    <mergeCell ref="A18:C18"/>
    <mergeCell ref="D18:D19"/>
    <mergeCell ref="R18:T18"/>
    <mergeCell ref="U18:U19"/>
    <mergeCell ref="V18:X18"/>
    <mergeCell ref="N18:O18"/>
    <mergeCell ref="A16:X16"/>
    <mergeCell ref="A15:X15"/>
    <mergeCell ref="A7:X7"/>
    <mergeCell ref="L18:M18"/>
    <mergeCell ref="H18:I18"/>
    <mergeCell ref="J18:K18"/>
    <mergeCell ref="A3:X3"/>
    <mergeCell ref="B26:C26"/>
    <mergeCell ref="A27:C27"/>
    <mergeCell ref="B25:C25"/>
    <mergeCell ref="A4:X4"/>
    <mergeCell ref="A5:X5"/>
    <mergeCell ref="A6:X6"/>
    <mergeCell ref="P18:Q18"/>
    <mergeCell ref="B24:C24"/>
    <mergeCell ref="B20:C20"/>
    <mergeCell ref="B21:C21"/>
    <mergeCell ref="B22:C22"/>
    <mergeCell ref="B19:C19"/>
    <mergeCell ref="B23:C23"/>
    <mergeCell ref="E18:E19"/>
    <mergeCell ref="F18:G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zoomScale="90" workbookViewId="0">
      <selection activeCell="A20" sqref="A20"/>
    </sheetView>
  </sheetViews>
  <sheetFormatPr baseColWidth="10" defaultColWidth="11.42578125" defaultRowHeight="12.75" x14ac:dyDescent="0.2"/>
  <cols>
    <col min="1" max="1" width="10.5703125" style="2" customWidth="1"/>
    <col min="2" max="2" width="8" style="2" customWidth="1"/>
    <col min="3" max="3" width="40.7109375" style="2" customWidth="1"/>
    <col min="4" max="5" width="11.42578125" style="2"/>
    <col min="6" max="6" width="11.5703125" style="2" hidden="1" customWidth="1"/>
    <col min="7" max="7" width="11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18.7109375" style="2" hidden="1" customWidth="1"/>
    <col min="22" max="23" width="8.85546875" style="2" hidden="1" customWidth="1"/>
    <col min="24" max="24" width="10.14062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9" t="s">
        <v>120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7</v>
      </c>
      <c r="C11" s="35" t="s">
        <v>107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12</v>
      </c>
      <c r="C13" s="35" t="s">
        <v>108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5.5" customHeight="1" x14ac:dyDescent="0.2">
      <c r="A16" s="46" t="s">
        <v>48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39.75" customHeight="1" x14ac:dyDescent="0.2">
      <c r="A20" s="22">
        <v>1</v>
      </c>
      <c r="B20" s="51" t="s">
        <v>88</v>
      </c>
      <c r="C20" s="52"/>
      <c r="D20" s="23" t="s">
        <v>16</v>
      </c>
      <c r="E20" s="23">
        <v>20</v>
      </c>
      <c r="F20" s="10">
        <f t="shared" ref="F20:F25" si="0">$F$26*E20/100</f>
        <v>0</v>
      </c>
      <c r="G20" s="10">
        <f>$G$26*E20/100</f>
        <v>0</v>
      </c>
      <c r="H20" s="15">
        <f>J20+L20+N20+P20</f>
        <v>40000</v>
      </c>
      <c r="I20" s="15">
        <f>K20+M20+O20+Q20</f>
        <v>0</v>
      </c>
      <c r="J20" s="77">
        <v>10000</v>
      </c>
      <c r="K20" s="76"/>
      <c r="L20" s="77">
        <v>10000</v>
      </c>
      <c r="M20" s="75"/>
      <c r="N20" s="77">
        <v>10000</v>
      </c>
      <c r="O20" s="75"/>
      <c r="P20" s="77">
        <v>10000</v>
      </c>
      <c r="Q20" s="1"/>
      <c r="R20" s="19">
        <f t="shared" ref="R20:S20" si="1">J20+L20+N20+P20</f>
        <v>40000</v>
      </c>
      <c r="S20" s="19">
        <f t="shared" si="1"/>
        <v>0</v>
      </c>
      <c r="T20" s="19">
        <f>S20-R20</f>
        <v>-40000</v>
      </c>
      <c r="U20" s="26"/>
      <c r="V20" s="20"/>
      <c r="W20" s="20"/>
      <c r="X20" s="20"/>
    </row>
    <row r="21" spans="1:24" ht="39.75" customHeight="1" x14ac:dyDescent="0.2">
      <c r="A21" s="22">
        <v>2</v>
      </c>
      <c r="B21" s="51" t="s">
        <v>85</v>
      </c>
      <c r="C21" s="52"/>
      <c r="D21" s="23" t="s">
        <v>16</v>
      </c>
      <c r="E21" s="23">
        <v>20</v>
      </c>
      <c r="F21" s="10">
        <f t="shared" si="0"/>
        <v>0</v>
      </c>
      <c r="G21" s="10">
        <f t="shared" ref="G21:G24" si="2">$G$26*E21/100</f>
        <v>0</v>
      </c>
      <c r="H21" s="15">
        <f t="shared" ref="H21:H24" si="3">J21+L21+N21+P21</f>
        <v>30000</v>
      </c>
      <c r="I21" s="15">
        <f t="shared" ref="I21:I24" si="4">K21+M21+O21+Q21</f>
        <v>0</v>
      </c>
      <c r="J21" s="77">
        <v>7500</v>
      </c>
      <c r="K21" s="76"/>
      <c r="L21" s="77">
        <v>7500</v>
      </c>
      <c r="M21" s="75"/>
      <c r="N21" s="77">
        <v>7500</v>
      </c>
      <c r="O21" s="75"/>
      <c r="P21" s="77">
        <v>7500</v>
      </c>
      <c r="Q21" s="1"/>
      <c r="R21" s="19">
        <f t="shared" ref="R21:R26" si="5">J21+L21+N21+P21</f>
        <v>30000</v>
      </c>
      <c r="S21" s="19">
        <f t="shared" ref="S21:S26" si="6">K21+M21+O21+Q21</f>
        <v>0</v>
      </c>
      <c r="T21" s="19">
        <f t="shared" ref="T21:T26" si="7">S21-R21</f>
        <v>-30000</v>
      </c>
      <c r="U21" s="26"/>
      <c r="V21" s="20"/>
      <c r="W21" s="20"/>
      <c r="X21" s="20"/>
    </row>
    <row r="22" spans="1:24" ht="39.75" customHeight="1" x14ac:dyDescent="0.2">
      <c r="A22" s="22">
        <v>3</v>
      </c>
      <c r="B22" s="51" t="s">
        <v>86</v>
      </c>
      <c r="C22" s="52"/>
      <c r="D22" s="23" t="s">
        <v>16</v>
      </c>
      <c r="E22" s="23">
        <v>20</v>
      </c>
      <c r="F22" s="10">
        <f t="shared" si="0"/>
        <v>0</v>
      </c>
      <c r="G22" s="10">
        <f t="shared" si="2"/>
        <v>0</v>
      </c>
      <c r="H22" s="15">
        <f t="shared" si="3"/>
        <v>30000</v>
      </c>
      <c r="I22" s="15">
        <f t="shared" si="4"/>
        <v>0</v>
      </c>
      <c r="J22" s="77">
        <v>7500</v>
      </c>
      <c r="K22" s="76"/>
      <c r="L22" s="77">
        <v>7500</v>
      </c>
      <c r="M22" s="75"/>
      <c r="N22" s="77">
        <v>7500</v>
      </c>
      <c r="O22" s="75"/>
      <c r="P22" s="77">
        <v>7500</v>
      </c>
      <c r="Q22" s="1"/>
      <c r="R22" s="19">
        <f t="shared" si="5"/>
        <v>30000</v>
      </c>
      <c r="S22" s="19">
        <f t="shared" si="6"/>
        <v>0</v>
      </c>
      <c r="T22" s="19">
        <f t="shared" si="7"/>
        <v>-30000</v>
      </c>
      <c r="U22" s="26"/>
      <c r="V22" s="20"/>
      <c r="W22" s="20"/>
      <c r="X22" s="20"/>
    </row>
    <row r="23" spans="1:24" ht="39.75" customHeight="1" x14ac:dyDescent="0.2">
      <c r="A23" s="22">
        <v>4</v>
      </c>
      <c r="B23" s="51" t="s">
        <v>32</v>
      </c>
      <c r="C23" s="52"/>
      <c r="D23" s="23" t="s">
        <v>16</v>
      </c>
      <c r="E23" s="23">
        <v>20</v>
      </c>
      <c r="F23" s="10">
        <f t="shared" si="0"/>
        <v>0</v>
      </c>
      <c r="G23" s="10">
        <f t="shared" si="2"/>
        <v>0</v>
      </c>
      <c r="H23" s="15">
        <f t="shared" si="3"/>
        <v>20000</v>
      </c>
      <c r="I23" s="15">
        <f t="shared" si="4"/>
        <v>0</v>
      </c>
      <c r="J23" s="77">
        <v>5000</v>
      </c>
      <c r="K23" s="76"/>
      <c r="L23" s="77">
        <v>5000</v>
      </c>
      <c r="M23" s="75"/>
      <c r="N23" s="77">
        <v>5000</v>
      </c>
      <c r="O23" s="75"/>
      <c r="P23" s="77">
        <v>5000</v>
      </c>
      <c r="Q23" s="1"/>
      <c r="R23" s="19">
        <f t="shared" si="5"/>
        <v>20000</v>
      </c>
      <c r="S23" s="19">
        <f t="shared" si="6"/>
        <v>0</v>
      </c>
      <c r="T23" s="19">
        <f t="shared" si="7"/>
        <v>-20000</v>
      </c>
      <c r="U23" s="26"/>
      <c r="V23" s="20"/>
      <c r="W23" s="20"/>
      <c r="X23" s="20"/>
    </row>
    <row r="24" spans="1:24" ht="39.75" customHeight="1" x14ac:dyDescent="0.2">
      <c r="A24" s="22">
        <v>5</v>
      </c>
      <c r="B24" s="51" t="s">
        <v>91</v>
      </c>
      <c r="C24" s="52"/>
      <c r="D24" s="23" t="s">
        <v>43</v>
      </c>
      <c r="E24" s="23">
        <v>20</v>
      </c>
      <c r="F24" s="10">
        <f t="shared" si="0"/>
        <v>0</v>
      </c>
      <c r="G24" s="10">
        <f t="shared" si="2"/>
        <v>0</v>
      </c>
      <c r="H24" s="15">
        <f t="shared" si="3"/>
        <v>4080</v>
      </c>
      <c r="I24" s="15">
        <f t="shared" si="4"/>
        <v>0</v>
      </c>
      <c r="J24" s="77">
        <v>1020</v>
      </c>
      <c r="K24" s="76"/>
      <c r="L24" s="77">
        <v>1020</v>
      </c>
      <c r="M24" s="75"/>
      <c r="N24" s="77">
        <v>1020</v>
      </c>
      <c r="O24" s="75"/>
      <c r="P24" s="77">
        <v>1020</v>
      </c>
      <c r="Q24" s="1"/>
      <c r="R24" s="19">
        <f t="shared" si="5"/>
        <v>4080</v>
      </c>
      <c r="S24" s="19">
        <f t="shared" si="6"/>
        <v>0</v>
      </c>
      <c r="T24" s="19">
        <f t="shared" si="7"/>
        <v>-4080</v>
      </c>
      <c r="U24" s="26"/>
      <c r="V24" s="20"/>
      <c r="W24" s="20"/>
      <c r="X24" s="20"/>
    </row>
    <row r="25" spans="1:24" ht="39.75" customHeight="1" x14ac:dyDescent="0.2">
      <c r="A25" s="22"/>
      <c r="B25" s="51"/>
      <c r="C25" s="52"/>
      <c r="D25" s="23"/>
      <c r="E25" s="23"/>
      <c r="F25" s="10">
        <f t="shared" si="0"/>
        <v>0</v>
      </c>
      <c r="G25" s="5"/>
      <c r="H25" s="15">
        <f>J25+L25+N25+P25</f>
        <v>0</v>
      </c>
      <c r="I25" s="15">
        <f>K25+M25+O25+Q25</f>
        <v>0</v>
      </c>
      <c r="J25" s="22"/>
      <c r="K25" s="16"/>
      <c r="L25" s="22"/>
      <c r="M25" s="1"/>
      <c r="N25" s="22"/>
      <c r="O25" s="1"/>
      <c r="P25" s="22"/>
      <c r="Q25" s="1"/>
      <c r="R25" s="19">
        <f t="shared" si="5"/>
        <v>0</v>
      </c>
      <c r="S25" s="19">
        <f t="shared" si="6"/>
        <v>0</v>
      </c>
      <c r="T25" s="19">
        <f t="shared" si="7"/>
        <v>0</v>
      </c>
      <c r="U25" s="26"/>
      <c r="V25" s="20"/>
      <c r="W25" s="20"/>
      <c r="X25" s="20"/>
    </row>
    <row r="26" spans="1:24" s="8" customFormat="1" ht="36.75" customHeight="1" x14ac:dyDescent="0.2">
      <c r="A26" s="48" t="s">
        <v>70</v>
      </c>
      <c r="B26" s="49"/>
      <c r="C26" s="50"/>
      <c r="D26" s="11"/>
      <c r="E26" s="11">
        <f>SUM(E20:E25)</f>
        <v>100</v>
      </c>
      <c r="F26" s="30"/>
      <c r="G26" s="30"/>
      <c r="H26" s="11">
        <f t="shared" ref="H26:Q26" si="8">SUM(H20:H25)</f>
        <v>124080</v>
      </c>
      <c r="I26" s="11">
        <f t="shared" si="8"/>
        <v>0</v>
      </c>
      <c r="J26" s="11">
        <f t="shared" si="8"/>
        <v>31020</v>
      </c>
      <c r="K26" s="11">
        <f t="shared" si="8"/>
        <v>0</v>
      </c>
      <c r="L26" s="11">
        <f t="shared" si="8"/>
        <v>31020</v>
      </c>
      <c r="M26" s="11">
        <f t="shared" si="8"/>
        <v>0</v>
      </c>
      <c r="N26" s="11">
        <f t="shared" si="8"/>
        <v>31020</v>
      </c>
      <c r="O26" s="11">
        <f t="shared" si="8"/>
        <v>0</v>
      </c>
      <c r="P26" s="11">
        <f t="shared" si="8"/>
        <v>31020</v>
      </c>
      <c r="Q26" s="11">
        <f t="shared" si="8"/>
        <v>0</v>
      </c>
      <c r="R26" s="21">
        <f t="shared" si="5"/>
        <v>124080</v>
      </c>
      <c r="S26" s="21">
        <f t="shared" si="6"/>
        <v>0</v>
      </c>
      <c r="T26" s="21">
        <f t="shared" si="7"/>
        <v>-124080</v>
      </c>
      <c r="U26" s="21"/>
      <c r="V26" s="20"/>
      <c r="W26" s="20"/>
      <c r="X26" s="20"/>
    </row>
    <row r="27" spans="1:24" s="9" customFormat="1" ht="14.25" customHeight="1" x14ac:dyDescent="0.2">
      <c r="F27" s="13"/>
    </row>
    <row r="28" spans="1:24" s="9" customFormat="1" ht="14.25" customHeight="1" x14ac:dyDescent="0.2">
      <c r="B28" s="14" t="s">
        <v>71</v>
      </c>
      <c r="F28" s="13"/>
      <c r="H28" s="9" t="s">
        <v>72</v>
      </c>
    </row>
  </sheetData>
  <sheetProtection insertRows="0" deleteRows="0"/>
  <mergeCells count="29">
    <mergeCell ref="R18:T18"/>
    <mergeCell ref="U18:U19"/>
    <mergeCell ref="V18:X18"/>
    <mergeCell ref="P18:Q18"/>
    <mergeCell ref="B25:C25"/>
    <mergeCell ref="B20:C20"/>
    <mergeCell ref="B19:C19"/>
    <mergeCell ref="J18:K18"/>
    <mergeCell ref="N18:O18"/>
    <mergeCell ref="L18:M18"/>
    <mergeCell ref="F18:G18"/>
    <mergeCell ref="E18:E19"/>
    <mergeCell ref="D18:D19"/>
    <mergeCell ref="H18:I18"/>
    <mergeCell ref="A18:C18"/>
    <mergeCell ref="A26:C26"/>
    <mergeCell ref="B21:C21"/>
    <mergeCell ref="B22:C22"/>
    <mergeCell ref="B23:C23"/>
    <mergeCell ref="B24:C24"/>
    <mergeCell ref="A3:X3"/>
    <mergeCell ref="A2:X2"/>
    <mergeCell ref="A1:X1"/>
    <mergeCell ref="A16:X16"/>
    <mergeCell ref="A15:X15"/>
    <mergeCell ref="A7:X7"/>
    <mergeCell ref="A4:X4"/>
    <mergeCell ref="A5:X5"/>
    <mergeCell ref="A6:X6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="90" workbookViewId="0">
      <selection activeCell="A20" sqref="A20"/>
    </sheetView>
  </sheetViews>
  <sheetFormatPr baseColWidth="10" defaultColWidth="11.42578125" defaultRowHeight="12.75" x14ac:dyDescent="0.2"/>
  <cols>
    <col min="1" max="1" width="11.42578125" style="2" customWidth="1"/>
    <col min="2" max="2" width="6.85546875" style="2" customWidth="1"/>
    <col min="3" max="3" width="39.140625" style="2" customWidth="1"/>
    <col min="4" max="5" width="11.42578125" style="2"/>
    <col min="6" max="6" width="13.28515625" style="2" hidden="1" customWidth="1"/>
    <col min="7" max="7" width="11.85546875" style="2" hidden="1" customWidth="1"/>
    <col min="8" max="9" width="9.28515625" style="2" hidden="1" customWidth="1"/>
    <col min="10" max="17" width="9.28515625" style="2" customWidth="1"/>
    <col min="18" max="20" width="9.28515625" style="2" hidden="1" customWidth="1"/>
    <col min="21" max="21" width="20.85546875" style="2" hidden="1" customWidth="1"/>
    <col min="22" max="24" width="8.8554687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8</v>
      </c>
      <c r="C11" s="35" t="s">
        <v>109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19</v>
      </c>
      <c r="C12" s="35" t="s">
        <v>98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7</v>
      </c>
      <c r="C13" s="35" t="s">
        <v>110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6.25" customHeight="1" x14ac:dyDescent="0.2">
      <c r="A16" s="46" t="s">
        <v>49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4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3.5" customHeight="1" x14ac:dyDescent="0.2">
      <c r="A20" s="22">
        <v>1</v>
      </c>
      <c r="B20" s="51" t="s">
        <v>27</v>
      </c>
      <c r="C20" s="52"/>
      <c r="D20" s="23" t="s">
        <v>43</v>
      </c>
      <c r="E20" s="23">
        <v>30</v>
      </c>
      <c r="F20" s="10">
        <f>$F$28*E20/100</f>
        <v>0</v>
      </c>
      <c r="G20" s="10">
        <f>$G$28*E20/100</f>
        <v>0</v>
      </c>
      <c r="H20" s="15">
        <f t="shared" ref="H20:I20" si="0">J20+L20+N20+P20</f>
        <v>2500</v>
      </c>
      <c r="I20" s="15">
        <f t="shared" si="0"/>
        <v>0</v>
      </c>
      <c r="J20" s="80">
        <v>600</v>
      </c>
      <c r="K20" s="79"/>
      <c r="L20" s="80">
        <v>700</v>
      </c>
      <c r="M20" s="78"/>
      <c r="N20" s="80">
        <v>700</v>
      </c>
      <c r="O20" s="78"/>
      <c r="P20" s="80">
        <v>500</v>
      </c>
      <c r="Q20" s="1"/>
      <c r="R20" s="19">
        <f t="shared" ref="R20:S28" si="1">J20+L20+N20+P20</f>
        <v>2500</v>
      </c>
      <c r="S20" s="19">
        <f t="shared" si="1"/>
        <v>0</v>
      </c>
      <c r="T20" s="19">
        <f>S20-R20</f>
        <v>-2500</v>
      </c>
      <c r="U20" s="28"/>
      <c r="V20" s="20"/>
      <c r="W20" s="20"/>
      <c r="X20" s="20"/>
    </row>
    <row r="21" spans="1:24" ht="43.5" customHeight="1" x14ac:dyDescent="0.2">
      <c r="A21" s="22">
        <v>2</v>
      </c>
      <c r="B21" s="51" t="s">
        <v>87</v>
      </c>
      <c r="C21" s="52"/>
      <c r="D21" s="23" t="s">
        <v>43</v>
      </c>
      <c r="E21" s="23">
        <v>30</v>
      </c>
      <c r="F21" s="10">
        <f t="shared" ref="F21:F25" si="2">$F$28*E21/100</f>
        <v>0</v>
      </c>
      <c r="G21" s="10">
        <f t="shared" ref="G21:G27" si="3">$G$28*E21/100</f>
        <v>0</v>
      </c>
      <c r="H21" s="15">
        <f t="shared" ref="H21:H27" si="4">J21+L21+N21+P21</f>
        <v>1100</v>
      </c>
      <c r="I21" s="15">
        <f t="shared" ref="I21:I27" si="5">K21+M21+O21+Q21</f>
        <v>0</v>
      </c>
      <c r="J21" s="80">
        <v>300</v>
      </c>
      <c r="K21" s="79"/>
      <c r="L21" s="80">
        <v>300</v>
      </c>
      <c r="M21" s="78"/>
      <c r="N21" s="80">
        <v>300</v>
      </c>
      <c r="O21" s="78"/>
      <c r="P21" s="80">
        <v>200</v>
      </c>
      <c r="Q21" s="1"/>
      <c r="R21" s="19">
        <f t="shared" si="1"/>
        <v>1100</v>
      </c>
      <c r="S21" s="19">
        <f t="shared" si="1"/>
        <v>0</v>
      </c>
      <c r="T21" s="19">
        <f t="shared" ref="T21:T28" si="6">S21-R21</f>
        <v>-1100</v>
      </c>
      <c r="U21" s="28"/>
      <c r="V21" s="20"/>
      <c r="W21" s="20"/>
      <c r="X21" s="20"/>
    </row>
    <row r="22" spans="1:24" ht="43.5" customHeight="1" x14ac:dyDescent="0.2">
      <c r="A22" s="22">
        <v>3</v>
      </c>
      <c r="B22" s="51" t="s">
        <v>15</v>
      </c>
      <c r="C22" s="52"/>
      <c r="D22" s="23" t="s">
        <v>16</v>
      </c>
      <c r="E22" s="23">
        <v>10</v>
      </c>
      <c r="F22" s="10">
        <f t="shared" si="2"/>
        <v>0</v>
      </c>
      <c r="G22" s="10">
        <f t="shared" si="3"/>
        <v>0</v>
      </c>
      <c r="H22" s="15">
        <f t="shared" si="4"/>
        <v>2000</v>
      </c>
      <c r="I22" s="15">
        <f t="shared" si="5"/>
        <v>0</v>
      </c>
      <c r="J22" s="80">
        <v>200</v>
      </c>
      <c r="K22" s="79"/>
      <c r="L22" s="80">
        <v>800</v>
      </c>
      <c r="M22" s="78"/>
      <c r="N22" s="80">
        <v>800</v>
      </c>
      <c r="O22" s="78"/>
      <c r="P22" s="80">
        <v>200</v>
      </c>
      <c r="Q22" s="1"/>
      <c r="R22" s="19">
        <f t="shared" si="1"/>
        <v>2000</v>
      </c>
      <c r="S22" s="19">
        <f t="shared" si="1"/>
        <v>0</v>
      </c>
      <c r="T22" s="19">
        <f t="shared" si="6"/>
        <v>-2000</v>
      </c>
      <c r="U22" s="28"/>
      <c r="V22" s="20"/>
      <c r="W22" s="20"/>
      <c r="X22" s="20"/>
    </row>
    <row r="23" spans="1:24" ht="43.5" customHeight="1" x14ac:dyDescent="0.2">
      <c r="A23" s="22">
        <v>4</v>
      </c>
      <c r="B23" s="51" t="s">
        <v>17</v>
      </c>
      <c r="C23" s="52"/>
      <c r="D23" s="23" t="s">
        <v>3</v>
      </c>
      <c r="E23" s="23">
        <v>10</v>
      </c>
      <c r="F23" s="10">
        <f t="shared" si="2"/>
        <v>0</v>
      </c>
      <c r="G23" s="10">
        <f t="shared" si="3"/>
        <v>0</v>
      </c>
      <c r="H23" s="15">
        <f t="shared" si="4"/>
        <v>1500</v>
      </c>
      <c r="I23" s="15">
        <f t="shared" si="5"/>
        <v>0</v>
      </c>
      <c r="J23" s="80">
        <v>370</v>
      </c>
      <c r="K23" s="79"/>
      <c r="L23" s="80">
        <v>380</v>
      </c>
      <c r="M23" s="78"/>
      <c r="N23" s="80">
        <v>380</v>
      </c>
      <c r="O23" s="78"/>
      <c r="P23" s="80">
        <v>370</v>
      </c>
      <c r="Q23" s="1"/>
      <c r="R23" s="19">
        <f t="shared" si="1"/>
        <v>1500</v>
      </c>
      <c r="S23" s="19">
        <f t="shared" si="1"/>
        <v>0</v>
      </c>
      <c r="T23" s="19">
        <f t="shared" si="6"/>
        <v>-1500</v>
      </c>
      <c r="U23" s="28"/>
      <c r="V23" s="20"/>
      <c r="W23" s="20"/>
      <c r="X23" s="20"/>
    </row>
    <row r="24" spans="1:24" ht="43.5" customHeight="1" x14ac:dyDescent="0.2">
      <c r="A24" s="22">
        <v>5</v>
      </c>
      <c r="B24" s="51" t="s">
        <v>28</v>
      </c>
      <c r="C24" s="52"/>
      <c r="D24" s="23" t="s">
        <v>43</v>
      </c>
      <c r="E24" s="23">
        <v>10</v>
      </c>
      <c r="F24" s="10">
        <f t="shared" si="2"/>
        <v>0</v>
      </c>
      <c r="G24" s="10">
        <f t="shared" si="3"/>
        <v>0</v>
      </c>
      <c r="H24" s="15">
        <f t="shared" si="4"/>
        <v>1460</v>
      </c>
      <c r="I24" s="15">
        <f t="shared" si="5"/>
        <v>0</v>
      </c>
      <c r="J24" s="80">
        <v>365</v>
      </c>
      <c r="K24" s="79"/>
      <c r="L24" s="80">
        <v>365</v>
      </c>
      <c r="M24" s="78"/>
      <c r="N24" s="80">
        <v>365</v>
      </c>
      <c r="O24" s="78"/>
      <c r="P24" s="80">
        <v>365</v>
      </c>
      <c r="Q24" s="1"/>
      <c r="R24" s="19">
        <f t="shared" si="1"/>
        <v>1460</v>
      </c>
      <c r="S24" s="19">
        <f t="shared" si="1"/>
        <v>0</v>
      </c>
      <c r="T24" s="19">
        <f t="shared" si="6"/>
        <v>-1460</v>
      </c>
      <c r="U24" s="28"/>
      <c r="V24" s="20"/>
      <c r="W24" s="20"/>
      <c r="X24" s="20"/>
    </row>
    <row r="25" spans="1:24" ht="43.5" customHeight="1" x14ac:dyDescent="0.2">
      <c r="A25" s="22">
        <v>6</v>
      </c>
      <c r="B25" s="51" t="s">
        <v>92</v>
      </c>
      <c r="C25" s="52"/>
      <c r="D25" s="23" t="s">
        <v>43</v>
      </c>
      <c r="E25" s="23">
        <v>5</v>
      </c>
      <c r="F25" s="10">
        <f t="shared" si="2"/>
        <v>0</v>
      </c>
      <c r="G25" s="10">
        <f t="shared" si="3"/>
        <v>0</v>
      </c>
      <c r="H25" s="15">
        <f t="shared" si="4"/>
        <v>96</v>
      </c>
      <c r="I25" s="15">
        <f t="shared" si="5"/>
        <v>0</v>
      </c>
      <c r="J25" s="80">
        <v>24</v>
      </c>
      <c r="K25" s="79"/>
      <c r="L25" s="80">
        <v>24</v>
      </c>
      <c r="M25" s="78"/>
      <c r="N25" s="80">
        <v>24</v>
      </c>
      <c r="O25" s="78"/>
      <c r="P25" s="80">
        <v>24</v>
      </c>
      <c r="Q25" s="1"/>
      <c r="R25" s="19">
        <f t="shared" si="1"/>
        <v>96</v>
      </c>
      <c r="S25" s="19">
        <f t="shared" si="1"/>
        <v>0</v>
      </c>
      <c r="T25" s="19">
        <f t="shared" si="6"/>
        <v>-96</v>
      </c>
      <c r="U25" s="28"/>
      <c r="V25" s="20"/>
      <c r="W25" s="20"/>
      <c r="X25" s="20"/>
    </row>
    <row r="26" spans="1:24" ht="43.5" customHeight="1" x14ac:dyDescent="0.2">
      <c r="A26" s="22">
        <v>7</v>
      </c>
      <c r="B26" s="51" t="s">
        <v>39</v>
      </c>
      <c r="C26" s="52"/>
      <c r="D26" s="23" t="s">
        <v>39</v>
      </c>
      <c r="E26" s="23">
        <v>5</v>
      </c>
      <c r="F26" s="10">
        <f t="shared" ref="F26" si="7">$F$28*E26/100</f>
        <v>0</v>
      </c>
      <c r="G26" s="10">
        <f t="shared" si="3"/>
        <v>0</v>
      </c>
      <c r="H26" s="15">
        <f t="shared" ref="H26" si="8">J26+L26+N26+P26</f>
        <v>12</v>
      </c>
      <c r="I26" s="15">
        <f t="shared" ref="I26" si="9">K26+M26+O26+Q26</f>
        <v>0</v>
      </c>
      <c r="J26" s="80">
        <v>3</v>
      </c>
      <c r="K26" s="79"/>
      <c r="L26" s="80">
        <v>3</v>
      </c>
      <c r="M26" s="78"/>
      <c r="N26" s="80">
        <v>3</v>
      </c>
      <c r="O26" s="78"/>
      <c r="P26" s="80">
        <v>3</v>
      </c>
      <c r="Q26" s="1"/>
      <c r="R26" s="19">
        <f t="shared" ref="R26" si="10">J26+L26+N26+P26</f>
        <v>12</v>
      </c>
      <c r="S26" s="19">
        <f t="shared" ref="S26" si="11">K26+M26+O26+Q26</f>
        <v>0</v>
      </c>
      <c r="T26" s="19">
        <f t="shared" ref="T26" si="12">S26-R26</f>
        <v>-12</v>
      </c>
      <c r="U26" s="28"/>
      <c r="V26" s="20"/>
      <c r="W26" s="20"/>
      <c r="X26" s="20"/>
    </row>
    <row r="27" spans="1:24" ht="43.5" customHeight="1" x14ac:dyDescent="0.2">
      <c r="A27" s="22"/>
      <c r="B27" s="51"/>
      <c r="C27" s="52"/>
      <c r="D27" s="23"/>
      <c r="E27" s="23"/>
      <c r="F27" s="10"/>
      <c r="G27" s="10">
        <f t="shared" si="3"/>
        <v>0</v>
      </c>
      <c r="H27" s="15">
        <f t="shared" si="4"/>
        <v>0</v>
      </c>
      <c r="I27" s="15">
        <f t="shared" si="5"/>
        <v>0</v>
      </c>
      <c r="J27" s="22"/>
      <c r="K27" s="16"/>
      <c r="L27" s="22"/>
      <c r="M27" s="1"/>
      <c r="N27" s="22"/>
      <c r="O27" s="1"/>
      <c r="P27" s="22"/>
      <c r="Q27" s="1"/>
      <c r="R27" s="19">
        <f t="shared" si="1"/>
        <v>0</v>
      </c>
      <c r="S27" s="19">
        <f t="shared" si="1"/>
        <v>0</v>
      </c>
      <c r="T27" s="19">
        <f t="shared" si="6"/>
        <v>0</v>
      </c>
      <c r="U27" s="28"/>
      <c r="V27" s="20"/>
      <c r="W27" s="20"/>
      <c r="X27" s="20"/>
    </row>
    <row r="28" spans="1:24" s="8" customFormat="1" ht="36.75" customHeight="1" x14ac:dyDescent="0.2">
      <c r="A28" s="48" t="s">
        <v>70</v>
      </c>
      <c r="B28" s="49"/>
      <c r="C28" s="50"/>
      <c r="D28" s="11"/>
      <c r="E28" s="11">
        <f>SUM(E20:E27)</f>
        <v>100</v>
      </c>
      <c r="F28" s="30"/>
      <c r="G28" s="30"/>
      <c r="H28" s="11">
        <f t="shared" ref="H28:Q28" si="13">SUM(H20:H27)</f>
        <v>8668</v>
      </c>
      <c r="I28" s="11">
        <f t="shared" si="13"/>
        <v>0</v>
      </c>
      <c r="J28" s="11">
        <f t="shared" si="13"/>
        <v>1862</v>
      </c>
      <c r="K28" s="11">
        <f t="shared" si="13"/>
        <v>0</v>
      </c>
      <c r="L28" s="11">
        <f t="shared" si="13"/>
        <v>2572</v>
      </c>
      <c r="M28" s="11">
        <f t="shared" si="13"/>
        <v>0</v>
      </c>
      <c r="N28" s="11">
        <f t="shared" si="13"/>
        <v>2572</v>
      </c>
      <c r="O28" s="11">
        <f t="shared" si="13"/>
        <v>0</v>
      </c>
      <c r="P28" s="11">
        <f t="shared" si="13"/>
        <v>1662</v>
      </c>
      <c r="Q28" s="11">
        <f t="shared" si="13"/>
        <v>0</v>
      </c>
      <c r="R28" s="21">
        <f t="shared" si="1"/>
        <v>8668</v>
      </c>
      <c r="S28" s="21">
        <f t="shared" si="1"/>
        <v>0</v>
      </c>
      <c r="T28" s="21">
        <f t="shared" si="6"/>
        <v>-8668</v>
      </c>
      <c r="U28" s="21"/>
      <c r="V28" s="20"/>
      <c r="W28" s="20"/>
      <c r="X28" s="20"/>
    </row>
    <row r="29" spans="1:24" s="9" customFormat="1" ht="14.25" customHeight="1" x14ac:dyDescent="0.2">
      <c r="F29" s="13"/>
    </row>
    <row r="30" spans="1:24" s="9" customFormat="1" ht="14.25" customHeight="1" x14ac:dyDescent="0.2">
      <c r="B30" s="14" t="s">
        <v>71</v>
      </c>
      <c r="F30" s="13"/>
      <c r="H30" s="9" t="s">
        <v>72</v>
      </c>
    </row>
    <row r="31" spans="1:24" x14ac:dyDescent="0.2">
      <c r="J31" s="6"/>
      <c r="K31" s="6"/>
      <c r="L31" s="6"/>
      <c r="M31" s="6"/>
      <c r="N31" s="6"/>
      <c r="O31" s="6"/>
      <c r="P31" s="6"/>
    </row>
    <row r="32" spans="1:24" x14ac:dyDescent="0.2">
      <c r="J32" s="6"/>
      <c r="K32" s="6"/>
      <c r="L32" s="6"/>
      <c r="M32" s="6"/>
      <c r="N32" s="6"/>
      <c r="O32" s="6"/>
      <c r="P32" s="6"/>
    </row>
    <row r="33" spans="10:16" x14ac:dyDescent="0.2">
      <c r="J33" s="6"/>
      <c r="K33" s="6"/>
      <c r="L33" s="6"/>
      <c r="M33" s="6"/>
      <c r="N33" s="6"/>
      <c r="O33" s="6"/>
      <c r="P33" s="6"/>
    </row>
    <row r="34" spans="10:16" x14ac:dyDescent="0.2">
      <c r="J34" s="6"/>
      <c r="K34" s="6"/>
      <c r="L34" s="6"/>
      <c r="M34" s="6"/>
      <c r="N34" s="6"/>
      <c r="O34" s="6"/>
      <c r="P34" s="6"/>
    </row>
    <row r="35" spans="10:16" x14ac:dyDescent="0.2">
      <c r="J35" s="6"/>
      <c r="K35" s="6"/>
      <c r="L35" s="6"/>
      <c r="M35" s="6"/>
      <c r="N35" s="6"/>
      <c r="O35" s="6"/>
      <c r="P35" s="6"/>
    </row>
    <row r="36" spans="10:16" x14ac:dyDescent="0.2">
      <c r="J36" s="6"/>
      <c r="K36" s="6"/>
      <c r="L36" s="6"/>
      <c r="M36" s="6"/>
      <c r="N36" s="6"/>
      <c r="O36" s="6"/>
      <c r="P36" s="6"/>
    </row>
    <row r="37" spans="10:16" x14ac:dyDescent="0.2">
      <c r="J37" s="6"/>
      <c r="K37" s="6"/>
      <c r="L37" s="6"/>
      <c r="M37" s="6"/>
      <c r="N37" s="6"/>
      <c r="O37" s="6"/>
      <c r="P37" s="6"/>
    </row>
  </sheetData>
  <sheetProtection insertRows="0" deleteRows="0"/>
  <mergeCells count="31">
    <mergeCell ref="A2:X2"/>
    <mergeCell ref="N18:O18"/>
    <mergeCell ref="P18:Q18"/>
    <mergeCell ref="L18:M18"/>
    <mergeCell ref="A7:X7"/>
    <mergeCell ref="R18:T18"/>
    <mergeCell ref="A4:X4"/>
    <mergeCell ref="A5:X5"/>
    <mergeCell ref="A6:X6"/>
    <mergeCell ref="A1:X1"/>
    <mergeCell ref="A28:C28"/>
    <mergeCell ref="D18:D19"/>
    <mergeCell ref="F18:G18"/>
    <mergeCell ref="B24:C24"/>
    <mergeCell ref="B25:C25"/>
    <mergeCell ref="B23:C23"/>
    <mergeCell ref="B20:C20"/>
    <mergeCell ref="B21:C21"/>
    <mergeCell ref="B22:C22"/>
    <mergeCell ref="B19:C19"/>
    <mergeCell ref="E18:E19"/>
    <mergeCell ref="B26:C26"/>
    <mergeCell ref="V18:X18"/>
    <mergeCell ref="J18:K18"/>
    <mergeCell ref="A3:X3"/>
    <mergeCell ref="B27:C27"/>
    <mergeCell ref="A16:X16"/>
    <mergeCell ref="A15:X15"/>
    <mergeCell ref="U18:U19"/>
    <mergeCell ref="H18:I18"/>
    <mergeCell ref="A18:C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90" workbookViewId="0">
      <selection activeCell="A26" sqref="A26"/>
    </sheetView>
  </sheetViews>
  <sheetFormatPr baseColWidth="10" defaultColWidth="11.42578125" defaultRowHeight="12.75" x14ac:dyDescent="0.2"/>
  <cols>
    <col min="1" max="1" width="10.85546875" style="2" customWidth="1"/>
    <col min="2" max="2" width="6.5703125" style="2" customWidth="1"/>
    <col min="3" max="3" width="40.7109375" style="2" customWidth="1"/>
    <col min="4" max="5" width="11.42578125" style="2"/>
    <col min="6" max="6" width="12.42578125" style="2" hidden="1" customWidth="1"/>
    <col min="7" max="7" width="10.5703125" style="2" hidden="1" customWidth="1"/>
    <col min="8" max="9" width="9.7109375" style="2" hidden="1" customWidth="1"/>
    <col min="10" max="17" width="9.7109375" style="2" customWidth="1"/>
    <col min="18" max="20" width="9.7109375" style="2" hidden="1" customWidth="1"/>
    <col min="21" max="21" width="24.7109375" style="2" hidden="1" customWidth="1"/>
    <col min="22" max="23" width="8.85546875" style="2" hidden="1" customWidth="1"/>
    <col min="24" max="24" width="9.85546875" style="2" hidden="1" customWidth="1"/>
    <col min="25" max="16384" width="11.42578125" style="2"/>
  </cols>
  <sheetData>
    <row r="1" spans="1:24" x14ac:dyDescent="0.2">
      <c r="A1" s="39" t="s">
        <v>119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38" t="s">
        <v>114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4" hidden="1" x14ac:dyDescent="0.2">
      <c r="A5" s="38" t="s">
        <v>115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1:24" hidden="1" x14ac:dyDescent="0.2">
      <c r="A6" s="38" t="s">
        <v>116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 x14ac:dyDescent="0.2">
      <c r="A7" s="38" t="s">
        <v>120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x14ac:dyDescent="0.2">
      <c r="A9" s="33" t="s">
        <v>93</v>
      </c>
      <c r="B9" s="34">
        <v>226</v>
      </c>
      <c r="C9" s="35" t="s">
        <v>118</v>
      </c>
      <c r="D9" s="3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4" x14ac:dyDescent="0.2">
      <c r="A10" s="33" t="s">
        <v>34</v>
      </c>
      <c r="B10" s="34">
        <v>7</v>
      </c>
      <c r="C10" s="35" t="s">
        <v>94</v>
      </c>
      <c r="D10" s="36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33" t="s">
        <v>95</v>
      </c>
      <c r="B11" s="34">
        <v>9</v>
      </c>
      <c r="C11" s="35" t="s">
        <v>111</v>
      </c>
      <c r="D11" s="36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33" t="s">
        <v>97</v>
      </c>
      <c r="B12" s="37">
        <v>11</v>
      </c>
      <c r="C12" s="35" t="s">
        <v>112</v>
      </c>
      <c r="D12" s="36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33" t="s">
        <v>35</v>
      </c>
      <c r="B13" s="34">
        <v>1</v>
      </c>
      <c r="C13" s="35" t="s">
        <v>113</v>
      </c>
      <c r="D13" s="36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2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 t="s">
        <v>117</v>
      </c>
    </row>
    <row r="15" spans="1:24" x14ac:dyDescent="0.2">
      <c r="A15" s="55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27" customHeight="1" x14ac:dyDescent="0.2">
      <c r="A16" s="46" t="s">
        <v>50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24" ht="12.75" customHeight="1" x14ac:dyDescent="0.2">
      <c r="A18" s="40" t="s">
        <v>37</v>
      </c>
      <c r="B18" s="56"/>
      <c r="C18" s="41"/>
      <c r="D18" s="53" t="s">
        <v>41</v>
      </c>
      <c r="E18" s="53" t="s">
        <v>53</v>
      </c>
      <c r="F18" s="42" t="s">
        <v>54</v>
      </c>
      <c r="G18" s="43"/>
      <c r="H18" s="42" t="s">
        <v>55</v>
      </c>
      <c r="I18" s="43"/>
      <c r="J18" s="40" t="s">
        <v>56</v>
      </c>
      <c r="K18" s="41"/>
      <c r="L18" s="40" t="s">
        <v>57</v>
      </c>
      <c r="M18" s="41"/>
      <c r="N18" s="40" t="s">
        <v>58</v>
      </c>
      <c r="O18" s="41"/>
      <c r="P18" s="40" t="s">
        <v>59</v>
      </c>
      <c r="Q18" s="41"/>
      <c r="R18" s="47" t="s">
        <v>74</v>
      </c>
      <c r="S18" s="47"/>
      <c r="T18" s="47"/>
      <c r="U18" s="44" t="s">
        <v>75</v>
      </c>
      <c r="V18" s="42" t="s">
        <v>60</v>
      </c>
      <c r="W18" s="45"/>
      <c r="X18" s="43"/>
    </row>
    <row r="19" spans="1:24" ht="22.5" customHeight="1" x14ac:dyDescent="0.2">
      <c r="A19" s="18" t="s">
        <v>61</v>
      </c>
      <c r="B19" s="47" t="s">
        <v>38</v>
      </c>
      <c r="C19" s="47"/>
      <c r="D19" s="54"/>
      <c r="E19" s="54"/>
      <c r="F19" s="17" t="s">
        <v>62</v>
      </c>
      <c r="G19" s="17" t="s">
        <v>63</v>
      </c>
      <c r="H19" s="17" t="s">
        <v>51</v>
      </c>
      <c r="I19" s="17" t="s">
        <v>64</v>
      </c>
      <c r="J19" s="7" t="s">
        <v>65</v>
      </c>
      <c r="K19" s="7" t="s">
        <v>66</v>
      </c>
      <c r="L19" s="7" t="s">
        <v>65</v>
      </c>
      <c r="M19" s="7" t="s">
        <v>66</v>
      </c>
      <c r="N19" s="7" t="s">
        <v>65</v>
      </c>
      <c r="O19" s="7" t="s">
        <v>66</v>
      </c>
      <c r="P19" s="7" t="s">
        <v>65</v>
      </c>
      <c r="Q19" s="7" t="s">
        <v>66</v>
      </c>
      <c r="R19" s="7" t="s">
        <v>65</v>
      </c>
      <c r="S19" s="7" t="s">
        <v>66</v>
      </c>
      <c r="T19" s="7" t="s">
        <v>76</v>
      </c>
      <c r="U19" s="44"/>
      <c r="V19" s="17" t="s">
        <v>67</v>
      </c>
      <c r="W19" s="17" t="s">
        <v>68</v>
      </c>
      <c r="X19" s="17" t="s">
        <v>69</v>
      </c>
    </row>
    <row r="20" spans="1:24" ht="45" customHeight="1" x14ac:dyDescent="0.2">
      <c r="A20" s="22">
        <v>1</v>
      </c>
      <c r="B20" s="51" t="s">
        <v>30</v>
      </c>
      <c r="C20" s="52"/>
      <c r="D20" s="23" t="s">
        <v>29</v>
      </c>
      <c r="E20" s="23">
        <v>75</v>
      </c>
      <c r="F20" s="10">
        <f>$F$25*E20/100</f>
        <v>0</v>
      </c>
      <c r="G20" s="10">
        <f>$G$25*E20/100</f>
        <v>0</v>
      </c>
      <c r="H20" s="15">
        <f>J20+L20+N20+P20</f>
        <v>400</v>
      </c>
      <c r="I20" s="15">
        <f>K20+M20+O20+Q20</f>
        <v>0</v>
      </c>
      <c r="J20" s="59">
        <v>90</v>
      </c>
      <c r="K20" s="58"/>
      <c r="L20" s="59">
        <v>110</v>
      </c>
      <c r="M20" s="57"/>
      <c r="N20" s="59">
        <v>110</v>
      </c>
      <c r="O20" s="57"/>
      <c r="P20" s="59">
        <v>90</v>
      </c>
      <c r="Q20" s="1"/>
      <c r="R20" s="19">
        <f t="shared" ref="R20:S25" si="0">J20+L20+N20+P20</f>
        <v>400</v>
      </c>
      <c r="S20" s="19">
        <f t="shared" si="0"/>
        <v>0</v>
      </c>
      <c r="T20" s="19">
        <f>S20-R20</f>
        <v>-400</v>
      </c>
      <c r="U20" s="26"/>
      <c r="V20" s="20"/>
      <c r="W20" s="20"/>
      <c r="X20" s="20"/>
    </row>
    <row r="21" spans="1:24" ht="45" customHeight="1" x14ac:dyDescent="0.2">
      <c r="A21" s="22">
        <v>2</v>
      </c>
      <c r="B21" s="51" t="s">
        <v>31</v>
      </c>
      <c r="C21" s="52"/>
      <c r="D21" s="23" t="s">
        <v>39</v>
      </c>
      <c r="E21" s="23">
        <v>10</v>
      </c>
      <c r="F21" s="10">
        <f>$F$25*E21/100</f>
        <v>0</v>
      </c>
      <c r="G21" s="10">
        <f t="shared" ref="G21:G22" si="1">$G$25*E21/100</f>
        <v>0</v>
      </c>
      <c r="H21" s="15">
        <f t="shared" ref="H21:H24" si="2">J21+L21+N21+P21</f>
        <v>12</v>
      </c>
      <c r="I21" s="15">
        <f t="shared" ref="I21:I24" si="3">K21+M21+O21+Q21</f>
        <v>0</v>
      </c>
      <c r="J21" s="59">
        <v>3</v>
      </c>
      <c r="K21" s="58"/>
      <c r="L21" s="59">
        <v>3</v>
      </c>
      <c r="M21" s="57"/>
      <c r="N21" s="59">
        <v>3</v>
      </c>
      <c r="O21" s="57"/>
      <c r="P21" s="59">
        <v>3</v>
      </c>
      <c r="Q21" s="1"/>
      <c r="R21" s="19">
        <f t="shared" si="0"/>
        <v>12</v>
      </c>
      <c r="S21" s="19">
        <f t="shared" si="0"/>
        <v>0</v>
      </c>
      <c r="T21" s="19">
        <f t="shared" ref="T21:T25" si="4">S21-R21</f>
        <v>-12</v>
      </c>
      <c r="U21" s="26"/>
      <c r="V21" s="20"/>
      <c r="W21" s="20"/>
      <c r="X21" s="20"/>
    </row>
    <row r="22" spans="1:24" ht="45" customHeight="1" x14ac:dyDescent="0.2">
      <c r="A22" s="22">
        <v>3</v>
      </c>
      <c r="B22" s="51" t="s">
        <v>89</v>
      </c>
      <c r="C22" s="52"/>
      <c r="D22" s="23" t="s">
        <v>39</v>
      </c>
      <c r="E22" s="23">
        <v>15</v>
      </c>
      <c r="F22" s="10">
        <f>$F$25*E22/100</f>
        <v>0</v>
      </c>
      <c r="G22" s="10">
        <f t="shared" si="1"/>
        <v>0</v>
      </c>
      <c r="H22" s="15">
        <f t="shared" si="2"/>
        <v>12</v>
      </c>
      <c r="I22" s="15">
        <f t="shared" si="3"/>
        <v>0</v>
      </c>
      <c r="J22" s="59">
        <v>3</v>
      </c>
      <c r="K22" s="58"/>
      <c r="L22" s="59">
        <v>3</v>
      </c>
      <c r="M22" s="57"/>
      <c r="N22" s="59">
        <v>3</v>
      </c>
      <c r="O22" s="57"/>
      <c r="P22" s="59">
        <v>3</v>
      </c>
      <c r="Q22" s="1"/>
      <c r="R22" s="19">
        <f t="shared" si="0"/>
        <v>12</v>
      </c>
      <c r="S22" s="19">
        <f t="shared" si="0"/>
        <v>0</v>
      </c>
      <c r="T22" s="19">
        <f t="shared" si="4"/>
        <v>-12</v>
      </c>
      <c r="U22" s="26"/>
      <c r="V22" s="20"/>
      <c r="W22" s="20"/>
      <c r="X22" s="20"/>
    </row>
    <row r="23" spans="1:24" ht="45" customHeight="1" x14ac:dyDescent="0.2">
      <c r="A23" s="22"/>
      <c r="B23" s="51"/>
      <c r="C23" s="52"/>
      <c r="D23" s="23"/>
      <c r="E23" s="23"/>
      <c r="F23" s="10">
        <f>$F$25*E23/100</f>
        <v>0</v>
      </c>
      <c r="G23" s="5"/>
      <c r="H23" s="15">
        <f t="shared" si="2"/>
        <v>0</v>
      </c>
      <c r="I23" s="15">
        <f t="shared" si="3"/>
        <v>0</v>
      </c>
      <c r="J23" s="22"/>
      <c r="K23" s="16"/>
      <c r="L23" s="22"/>
      <c r="M23" s="1"/>
      <c r="N23" s="22"/>
      <c r="O23" s="1"/>
      <c r="P23" s="22"/>
      <c r="Q23" s="1"/>
      <c r="R23" s="19">
        <f t="shared" si="0"/>
        <v>0</v>
      </c>
      <c r="S23" s="19">
        <f t="shared" si="0"/>
        <v>0</v>
      </c>
      <c r="T23" s="19">
        <f t="shared" si="4"/>
        <v>0</v>
      </c>
      <c r="U23" s="26"/>
      <c r="V23" s="20"/>
      <c r="W23" s="20"/>
      <c r="X23" s="20"/>
    </row>
    <row r="24" spans="1:24" ht="45" customHeight="1" x14ac:dyDescent="0.2">
      <c r="A24" s="22"/>
      <c r="B24" s="51"/>
      <c r="C24" s="52"/>
      <c r="D24" s="23"/>
      <c r="E24" s="23"/>
      <c r="F24" s="10">
        <f>$F$25*E24/100</f>
        <v>0</v>
      </c>
      <c r="G24" s="5"/>
      <c r="H24" s="15">
        <f t="shared" si="2"/>
        <v>0</v>
      </c>
      <c r="I24" s="15">
        <f t="shared" si="3"/>
        <v>0</v>
      </c>
      <c r="J24" s="22"/>
      <c r="K24" s="16"/>
      <c r="L24" s="22"/>
      <c r="M24" s="1"/>
      <c r="N24" s="22"/>
      <c r="O24" s="1"/>
      <c r="P24" s="22"/>
      <c r="Q24" s="1"/>
      <c r="R24" s="19">
        <f t="shared" si="0"/>
        <v>0</v>
      </c>
      <c r="S24" s="19">
        <f t="shared" si="0"/>
        <v>0</v>
      </c>
      <c r="T24" s="19">
        <f t="shared" si="4"/>
        <v>0</v>
      </c>
      <c r="U24" s="26"/>
      <c r="V24" s="20"/>
      <c r="W24" s="20"/>
      <c r="X24" s="20"/>
    </row>
    <row r="25" spans="1:24" s="8" customFormat="1" ht="36.75" customHeight="1" x14ac:dyDescent="0.2">
      <c r="A25" s="48" t="s">
        <v>70</v>
      </c>
      <c r="B25" s="49"/>
      <c r="C25" s="50"/>
      <c r="D25" s="11"/>
      <c r="E25" s="11">
        <f>SUM(E20:E24)</f>
        <v>100</v>
      </c>
      <c r="F25" s="12"/>
      <c r="G25" s="30"/>
      <c r="H25" s="11">
        <f t="shared" ref="H25:Q25" si="5">SUM(H20:H24)</f>
        <v>424</v>
      </c>
      <c r="I25" s="11">
        <f t="shared" si="5"/>
        <v>0</v>
      </c>
      <c r="J25" s="11">
        <f t="shared" si="5"/>
        <v>96</v>
      </c>
      <c r="K25" s="11">
        <f t="shared" si="5"/>
        <v>0</v>
      </c>
      <c r="L25" s="11">
        <f t="shared" si="5"/>
        <v>116</v>
      </c>
      <c r="M25" s="11">
        <f t="shared" si="5"/>
        <v>0</v>
      </c>
      <c r="N25" s="11">
        <f t="shared" si="5"/>
        <v>116</v>
      </c>
      <c r="O25" s="11">
        <f t="shared" si="5"/>
        <v>0</v>
      </c>
      <c r="P25" s="11">
        <f t="shared" si="5"/>
        <v>96</v>
      </c>
      <c r="Q25" s="11">
        <f t="shared" si="5"/>
        <v>0</v>
      </c>
      <c r="R25" s="21">
        <f t="shared" si="0"/>
        <v>424</v>
      </c>
      <c r="S25" s="21">
        <f t="shared" si="0"/>
        <v>0</v>
      </c>
      <c r="T25" s="21">
        <f t="shared" si="4"/>
        <v>-424</v>
      </c>
      <c r="U25" s="21"/>
      <c r="V25" s="20"/>
      <c r="W25" s="20"/>
      <c r="X25" s="20"/>
    </row>
    <row r="26" spans="1:24" s="9" customFormat="1" ht="14.25" customHeight="1" x14ac:dyDescent="0.2">
      <c r="F26" s="13"/>
    </row>
    <row r="27" spans="1:24" s="9" customFormat="1" ht="14.25" customHeight="1" x14ac:dyDescent="0.2">
      <c r="B27" s="14" t="s">
        <v>71</v>
      </c>
      <c r="F27" s="13"/>
      <c r="H27" s="9" t="s">
        <v>72</v>
      </c>
    </row>
  </sheetData>
  <sheetProtection insertRows="0" deleteRows="0"/>
  <mergeCells count="28">
    <mergeCell ref="A1:X1"/>
    <mergeCell ref="A7:X7"/>
    <mergeCell ref="A3:X3"/>
    <mergeCell ref="A2:X2"/>
    <mergeCell ref="A5:X5"/>
    <mergeCell ref="A4:X4"/>
    <mergeCell ref="A6:X6"/>
    <mergeCell ref="R18:T18"/>
    <mergeCell ref="U18:U19"/>
    <mergeCell ref="V18:X18"/>
    <mergeCell ref="A16:X16"/>
    <mergeCell ref="A15:X15"/>
    <mergeCell ref="N18:O18"/>
    <mergeCell ref="P18:Q18"/>
    <mergeCell ref="A25:C25"/>
    <mergeCell ref="B21:C21"/>
    <mergeCell ref="B22:C22"/>
    <mergeCell ref="B23:C23"/>
    <mergeCell ref="B24:C24"/>
    <mergeCell ref="B20:C20"/>
    <mergeCell ref="A18:C18"/>
    <mergeCell ref="E18:E19"/>
    <mergeCell ref="L18:M18"/>
    <mergeCell ref="D18:D19"/>
    <mergeCell ref="J18:K18"/>
    <mergeCell ref="B19:C19"/>
    <mergeCell ref="F18:G18"/>
    <mergeCell ref="H18:I18"/>
  </mergeCells>
  <phoneticPr fontId="3" type="noConversion"/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226 07 01 019 01 PPTO 2019</vt:lpstr>
      <vt:lpstr>226 07 02 019 03 PPTO 2019</vt:lpstr>
      <vt:lpstr>226 07 03 019 04 PPTO 2019</vt:lpstr>
      <vt:lpstr>226 07 04 019 09 PPTO 2019</vt:lpstr>
      <vt:lpstr>226 07 05 019 06 PPTO 2019</vt:lpstr>
      <vt:lpstr>226 07 07 019 12 PPTO 2019</vt:lpstr>
      <vt:lpstr>226 07 08 019 07 PPTO 2019</vt:lpstr>
      <vt:lpstr>226 07 09 011 01 PPTO 2019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Chino Ley</cp:lastModifiedBy>
  <cp:lastPrinted>2017-05-14T13:58:17Z</cp:lastPrinted>
  <dcterms:created xsi:type="dcterms:W3CDTF">2010-04-16T17:39:00Z</dcterms:created>
  <dcterms:modified xsi:type="dcterms:W3CDTF">2018-12-10T20:29:02Z</dcterms:modified>
</cp:coreProperties>
</file>